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SZR" sheetId="1" r:id="rId1"/>
    <sheet name="onallok" sheetId="2" r:id="rId2"/>
  </sheets>
  <definedNames/>
  <calcPr fullCalcOnLoad="1"/>
</workbook>
</file>

<file path=xl/sharedStrings.xml><?xml version="1.0" encoding="utf-8"?>
<sst xmlns="http://schemas.openxmlformats.org/spreadsheetml/2006/main" count="316" uniqueCount="162">
  <si>
    <t>Sorszám</t>
  </si>
  <si>
    <t>Település neve</t>
  </si>
  <si>
    <t>Szolgálandó közönség</t>
  </si>
  <si>
    <t>Nyilvános könyvtár</t>
  </si>
  <si>
    <t>települési könyvtárak 2016</t>
  </si>
  <si>
    <t>Forgalmi adatok</t>
  </si>
  <si>
    <t>Teljes alapterület</t>
  </si>
  <si>
    <t>Számítógépek szám</t>
  </si>
  <si>
    <t>Internetes számítógépek száma használóknak</t>
  </si>
  <si>
    <t>nyitvatartási napok száma évben</t>
  </si>
  <si>
    <t>Nyitva t. napok sz. hetenként</t>
  </si>
  <si>
    <t>Nyitva t. órák sz. hetenként</t>
  </si>
  <si>
    <t>Könyvtáros munkakörben dolgozók</t>
  </si>
  <si>
    <t>éves költségvetés (e Ft)</t>
  </si>
  <si>
    <t>Állomány-gyarapodás a tárgyév folyamán (db)</t>
  </si>
  <si>
    <t>Leltári állomány december 31-én (db)</t>
  </si>
  <si>
    <t>Kurrens időszaki kiadványok száma</t>
  </si>
  <si>
    <t>A könyvtárból kivihető kölcsönözhető állomány</t>
  </si>
  <si>
    <t>Állomány-gyarapításra fordított összeg a kifizetett számlák alapján (eFt)</t>
  </si>
  <si>
    <t>Könyvtárközi kérések Küldött dokumentumok</t>
  </si>
  <si>
    <t>Könyvtárközi kérések Kapott dokumentumok</t>
  </si>
  <si>
    <t>Olvasók száma összesen</t>
  </si>
  <si>
    <t>Ebből 14 éven aluliak száma</t>
  </si>
  <si>
    <t>Rendezvények száma</t>
  </si>
  <si>
    <t>Rendezvényeken résztvevő személyek száma</t>
  </si>
  <si>
    <t>Rendezvényekből használólépzést szolgáló szám</t>
  </si>
  <si>
    <t>A használóképzésen résztvevők száma</t>
  </si>
  <si>
    <t xml:space="preserve">regisztrált használó arány % Reg.haszn/népesség </t>
  </si>
  <si>
    <t>aktív használó-arány % aktiv.haszn/népesség</t>
  </si>
  <si>
    <t>gyermek arány 14 éven aluli reg.haszn./népesség %</t>
  </si>
  <si>
    <t>gyermek olvasó arány aregisztrált használók körében % 14 év aluli reg.hasz/reg.hasz</t>
  </si>
  <si>
    <t>dokumentumellátottság db állomány/népesség egy főre</t>
  </si>
  <si>
    <t>beszerzett dokumentummal való ellátottság beszerz.dok/népesség db 1000 főre</t>
  </si>
  <si>
    <t>beszerzési kvóta öszeg/népesség</t>
  </si>
  <si>
    <t>könyvtárhasználat népszerűsége személyes használat/népesség főre</t>
  </si>
  <si>
    <t>személyes használat napi szinten; személyes használat/nyitva tartási napok száma</t>
  </si>
  <si>
    <t>dokumentumhasználat népszerűsége használt dokumentum/népessé</t>
  </si>
  <si>
    <t>az állomány használata használt dok/állomány</t>
  </si>
  <si>
    <t>az állomány forgási sebessége használt dok/kölcsönözhető áll.</t>
  </si>
  <si>
    <t>az állomány kopása használt dok/beszerzett dok</t>
  </si>
  <si>
    <t>napi költség: éves költség/ nyitvatartási napok száma (Ft)</t>
  </si>
  <si>
    <t>Teljes munkaidőben</t>
  </si>
  <si>
    <t>Részmunkaidőben</t>
  </si>
  <si>
    <t>Össz (eFt)</t>
  </si>
  <si>
    <t>eredetiben</t>
  </si>
  <si>
    <t>másolat-ban</t>
  </si>
  <si>
    <t>Regisztrált használók</t>
  </si>
  <si>
    <t>aktív használó</t>
  </si>
  <si>
    <t xml:space="preserve"> Személyes helybeni használat </t>
  </si>
  <si>
    <t>Az összesből Internet használat</t>
  </si>
  <si>
    <t>Telefon, fax, e-mail</t>
  </si>
  <si>
    <t>OPAC, honlap</t>
  </si>
  <si>
    <t>Kölcsönzött dokumentumok</t>
  </si>
  <si>
    <t>Helyben használt dokumentumok</t>
  </si>
  <si>
    <t>Személyes használat</t>
  </si>
  <si>
    <t>nyomta-tott</t>
  </si>
  <si>
    <t>elektro-nikus</t>
  </si>
  <si>
    <t>városok</t>
  </si>
  <si>
    <t>használó</t>
  </si>
  <si>
    <t>1.</t>
  </si>
  <si>
    <t>Csanádpalota</t>
  </si>
  <si>
    <t>igen</t>
  </si>
  <si>
    <t>2.</t>
  </si>
  <si>
    <t>Csongrád</t>
  </si>
  <si>
    <t>3.</t>
  </si>
  <si>
    <t>Hódmezővásárhely</t>
  </si>
  <si>
    <t>4.</t>
  </si>
  <si>
    <t>Kistelek</t>
  </si>
  <si>
    <t>5.</t>
  </si>
  <si>
    <t>Makó</t>
  </si>
  <si>
    <t>6.</t>
  </si>
  <si>
    <t>Mindszent</t>
  </si>
  <si>
    <t>7.</t>
  </si>
  <si>
    <t>Mórahalom</t>
  </si>
  <si>
    <t>8.</t>
  </si>
  <si>
    <t>Sándorfalva</t>
  </si>
  <si>
    <t>9.</t>
  </si>
  <si>
    <t>Szeged</t>
  </si>
  <si>
    <t>10.</t>
  </si>
  <si>
    <t>Szentes</t>
  </si>
  <si>
    <t>Algyő</t>
  </si>
  <si>
    <t xml:space="preserve">Ambrózfalva </t>
  </si>
  <si>
    <t>nem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</si>
  <si>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</si>
  <si>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</si>
  <si>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</si>
  <si>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</si>
  <si>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</si>
  <si>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</si>
  <si>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</si>
  <si>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Csanytelek</t>
  </si>
  <si>
    <t>11.</t>
  </si>
  <si>
    <t>Csengele</t>
  </si>
  <si>
    <t>12.</t>
  </si>
  <si>
    <t>Derekegyház</t>
  </si>
  <si>
    <t>13.</t>
  </si>
  <si>
    <t>Deszk</t>
  </si>
  <si>
    <t>14.</t>
  </si>
  <si>
    <t>Dóc</t>
  </si>
  <si>
    <t>15.</t>
  </si>
  <si>
    <t>Domaszék</t>
  </si>
  <si>
    <t>16.</t>
  </si>
  <si>
    <t>Eperjes</t>
  </si>
  <si>
    <t>17.</t>
  </si>
  <si>
    <t>Fábiánsebestyén</t>
  </si>
  <si>
    <t>18.</t>
  </si>
  <si>
    <t>Felgyő</t>
  </si>
  <si>
    <t>19.</t>
  </si>
  <si>
    <t>Ferencszállás</t>
  </si>
  <si>
    <t>20.</t>
  </si>
  <si>
    <t>Forráskút</t>
  </si>
  <si>
    <t>21.</t>
  </si>
  <si>
    <t>Földeák</t>
  </si>
  <si>
    <t>22.</t>
  </si>
  <si>
    <t>Királyhegyes</t>
  </si>
  <si>
    <t>23.</t>
  </si>
  <si>
    <t>Kiszombor</t>
  </si>
  <si>
    <t>24.</t>
  </si>
  <si>
    <t>Klárafalva</t>
  </si>
  <si>
    <t>Kövegy</t>
  </si>
  <si>
    <t>Kübekháza</t>
  </si>
  <si>
    <t>27.</t>
  </si>
  <si>
    <t>Magyarcsanád</t>
  </si>
  <si>
    <t>28.</t>
  </si>
  <si>
    <t>Maroslele</t>
  </si>
  <si>
    <t>29.</t>
  </si>
  <si>
    <t>Mártély</t>
  </si>
  <si>
    <t>30.</t>
  </si>
  <si>
    <t>Nagymágocs</t>
  </si>
  <si>
    <t>31.</t>
  </si>
  <si>
    <t>Nagyér</t>
  </si>
  <si>
    <t>32.</t>
  </si>
  <si>
    <t>Nagylak</t>
  </si>
  <si>
    <t>Nagytőke</t>
  </si>
  <si>
    <t>Óföldeák</t>
  </si>
  <si>
    <t>Ópusztaszer</t>
  </si>
  <si>
    <t>36.</t>
  </si>
  <si>
    <t>Öttömös</t>
  </si>
  <si>
    <t>Pitvaros</t>
  </si>
  <si>
    <t>Pusztamérges</t>
  </si>
  <si>
    <t>Pusztaszer</t>
  </si>
  <si>
    <t>Röszke</t>
  </si>
  <si>
    <t>Ruzsa</t>
  </si>
  <si>
    <t>Szatymaz</t>
  </si>
  <si>
    <t>Szegvár</t>
  </si>
  <si>
    <t>Székkutas</t>
  </si>
  <si>
    <t>Tiszasziget</t>
  </si>
  <si>
    <t>Tömörkény</t>
  </si>
  <si>
    <t>Újszentiván</t>
  </si>
  <si>
    <t>Üllés</t>
  </si>
  <si>
    <t>Zákányszék</t>
  </si>
  <si>
    <t>Zsombó</t>
  </si>
  <si>
    <t>Önállók</t>
  </si>
  <si>
    <t>25.</t>
  </si>
  <si>
    <t>26.</t>
  </si>
  <si>
    <t>33.</t>
  </si>
  <si>
    <t>34.</t>
  </si>
  <si>
    <t>35.</t>
  </si>
  <si>
    <t>KSZR</t>
  </si>
  <si>
    <t>Községek</t>
  </si>
  <si>
    <t>települési könyvtárak 2018</t>
  </si>
  <si>
    <t>átlag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</si>
</sst>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&quot;    &quot;"/>
    <numFmt numFmtId="166" formatCode="#\ 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2" fillId="0" borderId="10" xfId="55" applyFont="1" applyFill="1" applyBorder="1" applyAlignment="1">
      <alignment vertical="center"/>
      <protection/>
    </xf>
    <xf numFmtId="3" fontId="2" fillId="0" borderId="10" xfId="0" applyNumberFormat="1" applyFont="1" applyBorder="1" applyAlignment="1">
      <alignment vertical="center"/>
    </xf>
    <xf numFmtId="0" fontId="2" fillId="0" borderId="10" xfId="55" applyFont="1" applyFill="1" applyBorder="1" applyAlignment="1">
      <alignment horizontal="center" vertical="center"/>
      <protection/>
    </xf>
    <xf numFmtId="3" fontId="2" fillId="0" borderId="10" xfId="54" applyNumberFormat="1" applyFont="1" applyBorder="1">
      <alignment/>
      <protection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10" xfId="62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0" fontId="2" fillId="0" borderId="10" xfId="54" applyFont="1" applyBorder="1">
      <alignment/>
      <protection/>
    </xf>
    <xf numFmtId="0" fontId="2" fillId="0" borderId="10" xfId="54" applyFont="1" applyBorder="1" applyAlignment="1">
      <alignment vertical="center"/>
      <protection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/>
    </xf>
    <xf numFmtId="0" fontId="2" fillId="0" borderId="15" xfId="55" applyFont="1" applyFill="1" applyBorder="1" applyAlignment="1">
      <alignment vertical="center"/>
      <protection/>
    </xf>
    <xf numFmtId="3" fontId="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6" xfId="54" applyFont="1" applyFill="1" applyBorder="1">
      <alignment/>
      <protection/>
    </xf>
    <xf numFmtId="164" fontId="0" fillId="0" borderId="0" xfId="0" applyNumberFormat="1" applyAlignment="1">
      <alignment/>
    </xf>
    <xf numFmtId="3" fontId="2" fillId="0" borderId="17" xfId="0" applyNumberFormat="1" applyFont="1" applyBorder="1" applyAlignment="1">
      <alignment horizontal="center" vertical="center" textRotation="90" wrapText="1"/>
    </xf>
    <xf numFmtId="3" fontId="2" fillId="0" borderId="18" xfId="0" applyNumberFormat="1" applyFont="1" applyBorder="1" applyAlignment="1">
      <alignment horizontal="center" vertical="center" textRotation="90" wrapText="1"/>
    </xf>
    <xf numFmtId="3" fontId="2" fillId="0" borderId="19" xfId="0" applyNumberFormat="1" applyFont="1" applyBorder="1" applyAlignment="1">
      <alignment horizontal="center" vertical="center" textRotation="90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textRotation="90" wrapText="1"/>
    </xf>
    <xf numFmtId="3" fontId="2" fillId="0" borderId="24" xfId="0" applyNumberFormat="1" applyFont="1" applyBorder="1" applyAlignment="1">
      <alignment horizontal="center" vertical="center" textRotation="90" wrapText="1"/>
    </xf>
    <xf numFmtId="3" fontId="2" fillId="0" borderId="25" xfId="0" applyNumberFormat="1" applyFont="1" applyBorder="1" applyAlignment="1">
      <alignment horizontal="center" vertical="center" textRotation="90" wrapText="1"/>
    </xf>
    <xf numFmtId="3" fontId="2" fillId="0" borderId="26" xfId="0" applyNumberFormat="1" applyFont="1" applyBorder="1" applyAlignment="1">
      <alignment horizontal="center" vertical="center" textRotation="90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textRotation="90" wrapText="1"/>
    </xf>
    <xf numFmtId="3" fontId="2" fillId="0" borderId="16" xfId="0" applyNumberFormat="1" applyFont="1" applyBorder="1" applyAlignment="1">
      <alignment horizontal="center" vertical="center" textRotation="90" wrapText="1"/>
    </xf>
    <xf numFmtId="3" fontId="2" fillId="0" borderId="28" xfId="0" applyNumberFormat="1" applyFont="1" applyBorder="1" applyAlignment="1">
      <alignment horizontal="center" vertical="center" textRotation="90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 vertical="center" textRotation="90" wrapText="1"/>
    </xf>
    <xf numFmtId="0" fontId="2" fillId="0" borderId="24" xfId="0" applyNumberFormat="1" applyFont="1" applyBorder="1" applyAlignment="1">
      <alignment vertical="center" textRotation="90" wrapText="1"/>
    </xf>
    <xf numFmtId="0" fontId="2" fillId="0" borderId="29" xfId="0" applyNumberFormat="1" applyFont="1" applyBorder="1" applyAlignment="1">
      <alignment vertical="center" textRotation="90" wrapText="1"/>
    </xf>
    <xf numFmtId="0" fontId="2" fillId="0" borderId="23" xfId="0" applyFont="1" applyBorder="1" applyAlignment="1">
      <alignment vertical="center" textRotation="90" wrapText="1"/>
    </xf>
    <xf numFmtId="0" fontId="2" fillId="0" borderId="24" xfId="0" applyFont="1" applyBorder="1" applyAlignment="1">
      <alignment vertical="center" textRotation="90" wrapText="1"/>
    </xf>
    <xf numFmtId="0" fontId="2" fillId="0" borderId="29" xfId="0" applyFont="1" applyBorder="1" applyAlignment="1">
      <alignment vertical="center" textRotation="90" wrapText="1"/>
    </xf>
    <xf numFmtId="0" fontId="2" fillId="0" borderId="23" xfId="0" applyFont="1" applyBorder="1" applyAlignment="1">
      <alignment vertical="center" textRotation="89" wrapText="1"/>
    </xf>
    <xf numFmtId="0" fontId="2" fillId="0" borderId="24" xfId="0" applyFont="1" applyBorder="1" applyAlignment="1">
      <alignment vertical="center" textRotation="89" wrapText="1"/>
    </xf>
    <xf numFmtId="0" fontId="2" fillId="0" borderId="29" xfId="0" applyFont="1" applyBorder="1" applyAlignment="1">
      <alignment vertical="center" textRotation="89" wrapText="1"/>
    </xf>
    <xf numFmtId="3" fontId="2" fillId="0" borderId="30" xfId="0" applyNumberFormat="1" applyFont="1" applyBorder="1" applyAlignment="1">
      <alignment horizontal="center" vertical="center" textRotation="90" wrapText="1"/>
    </xf>
    <xf numFmtId="3" fontId="2" fillId="0" borderId="21" xfId="0" applyNumberFormat="1" applyFont="1" applyBorder="1" applyAlignment="1">
      <alignment horizontal="center" vertical="center" textRotation="90" wrapText="1"/>
    </xf>
    <xf numFmtId="3" fontId="2" fillId="0" borderId="3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textRotation="90" wrapText="1"/>
    </xf>
    <xf numFmtId="0" fontId="2" fillId="0" borderId="24" xfId="0" applyFont="1" applyBorder="1" applyAlignment="1">
      <alignment textRotation="90" wrapText="1"/>
    </xf>
    <xf numFmtId="0" fontId="2" fillId="0" borderId="29" xfId="0" applyFont="1" applyBorder="1" applyAlignment="1">
      <alignment textRotation="90" wrapText="1"/>
    </xf>
    <xf numFmtId="3" fontId="4" fillId="0" borderId="32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4" fillId="0" borderId="34" xfId="0" applyNumberFormat="1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lef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Normál_Települési könyvtára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V11" sqref="V11"/>
    </sheetView>
  </sheetViews>
  <sheetFormatPr defaultColWidth="9.140625" defaultRowHeight="15"/>
  <cols>
    <col min="2" max="2" width="13.57421875" style="0" customWidth="1"/>
    <col min="43" max="43" width="8.57421875" style="0" customWidth="1"/>
  </cols>
  <sheetData>
    <row r="1" spans="1:52" ht="15.75" thickBot="1">
      <c r="A1" s="36" t="s">
        <v>0</v>
      </c>
      <c r="B1" s="39" t="s">
        <v>1</v>
      </c>
      <c r="C1" s="42" t="s">
        <v>2</v>
      </c>
      <c r="D1" s="36" t="s">
        <v>3</v>
      </c>
      <c r="E1" s="46" t="s">
        <v>160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9" t="s">
        <v>5</v>
      </c>
      <c r="S1" s="50"/>
      <c r="T1" s="50"/>
      <c r="U1" s="50"/>
      <c r="V1" s="50"/>
      <c r="W1" s="51"/>
      <c r="X1" s="49" t="s">
        <v>5</v>
      </c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  <c r="AJ1" s="1"/>
      <c r="AK1" s="1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  <c r="AY1" s="3"/>
      <c r="AZ1" s="3"/>
    </row>
    <row r="2" spans="1:52" ht="114.75">
      <c r="A2" s="37"/>
      <c r="B2" s="40"/>
      <c r="C2" s="43"/>
      <c r="D2" s="37"/>
      <c r="E2" s="52" t="s">
        <v>6</v>
      </c>
      <c r="F2" s="52" t="s">
        <v>7</v>
      </c>
      <c r="G2" s="52" t="s">
        <v>8</v>
      </c>
      <c r="H2" s="52" t="s">
        <v>9</v>
      </c>
      <c r="I2" s="52" t="s">
        <v>10</v>
      </c>
      <c r="J2" s="52" t="s">
        <v>11</v>
      </c>
      <c r="K2" s="55" t="s">
        <v>12</v>
      </c>
      <c r="L2" s="56"/>
      <c r="M2" s="52" t="s">
        <v>14</v>
      </c>
      <c r="N2" s="52" t="s">
        <v>15</v>
      </c>
      <c r="O2" s="52" t="s">
        <v>16</v>
      </c>
      <c r="P2" s="52" t="s">
        <v>17</v>
      </c>
      <c r="Q2" s="4" t="s">
        <v>18</v>
      </c>
      <c r="R2" s="57" t="s">
        <v>19</v>
      </c>
      <c r="S2" s="58"/>
      <c r="T2" s="59"/>
      <c r="U2" s="57" t="s">
        <v>20</v>
      </c>
      <c r="V2" s="58"/>
      <c r="W2" s="59"/>
      <c r="X2" s="60" t="s">
        <v>21</v>
      </c>
      <c r="Y2" s="61"/>
      <c r="Z2" s="61"/>
      <c r="AA2" s="61"/>
      <c r="AB2" s="61"/>
      <c r="AC2" s="61"/>
      <c r="AD2" s="61"/>
      <c r="AE2" s="62"/>
      <c r="AF2" s="60" t="s">
        <v>22</v>
      </c>
      <c r="AG2" s="61"/>
      <c r="AH2" s="61"/>
      <c r="AI2" s="62"/>
      <c r="AJ2" s="52" t="s">
        <v>23</v>
      </c>
      <c r="AK2" s="52" t="s">
        <v>24</v>
      </c>
      <c r="AL2" s="52" t="s">
        <v>25</v>
      </c>
      <c r="AM2" s="52" t="s">
        <v>26</v>
      </c>
      <c r="AN2" s="52" t="s">
        <v>27</v>
      </c>
      <c r="AO2" s="52" t="s">
        <v>28</v>
      </c>
      <c r="AP2" s="65" t="s">
        <v>29</v>
      </c>
      <c r="AQ2" s="52" t="s">
        <v>30</v>
      </c>
      <c r="AR2" s="52" t="s">
        <v>31</v>
      </c>
      <c r="AS2" s="52" t="s">
        <v>32</v>
      </c>
      <c r="AT2" s="77" t="s">
        <v>33</v>
      </c>
      <c r="AU2" s="71" t="s">
        <v>34</v>
      </c>
      <c r="AV2" s="71" t="s">
        <v>35</v>
      </c>
      <c r="AW2" s="80" t="s">
        <v>36</v>
      </c>
      <c r="AX2" s="68" t="s">
        <v>37</v>
      </c>
      <c r="AY2" s="71" t="s">
        <v>38</v>
      </c>
      <c r="AZ2" s="74" t="s">
        <v>39</v>
      </c>
    </row>
    <row r="3" spans="1:52" ht="15">
      <c r="A3" s="38"/>
      <c r="B3" s="41"/>
      <c r="C3" s="43"/>
      <c r="D3" s="37"/>
      <c r="E3" s="53"/>
      <c r="F3" s="53"/>
      <c r="G3" s="53"/>
      <c r="H3" s="53"/>
      <c r="I3" s="53"/>
      <c r="J3" s="53"/>
      <c r="K3" s="52" t="s">
        <v>41</v>
      </c>
      <c r="L3" s="52" t="s">
        <v>42</v>
      </c>
      <c r="M3" s="53"/>
      <c r="N3" s="53"/>
      <c r="O3" s="53"/>
      <c r="P3" s="53"/>
      <c r="Q3" s="52" t="s">
        <v>43</v>
      </c>
      <c r="R3" s="52" t="s">
        <v>44</v>
      </c>
      <c r="S3" s="63" t="s">
        <v>45</v>
      </c>
      <c r="T3" s="64"/>
      <c r="U3" s="52" t="s">
        <v>44</v>
      </c>
      <c r="V3" s="63" t="s">
        <v>45</v>
      </c>
      <c r="W3" s="64"/>
      <c r="X3" s="52" t="s">
        <v>46</v>
      </c>
      <c r="Y3" s="52" t="s">
        <v>47</v>
      </c>
      <c r="Z3" s="52" t="s">
        <v>48</v>
      </c>
      <c r="AA3" s="52" t="s">
        <v>49</v>
      </c>
      <c r="AB3" s="52" t="s">
        <v>50</v>
      </c>
      <c r="AC3" s="52" t="s">
        <v>51</v>
      </c>
      <c r="AD3" s="52" t="s">
        <v>52</v>
      </c>
      <c r="AE3" s="52" t="s">
        <v>53</v>
      </c>
      <c r="AF3" s="52" t="s">
        <v>46</v>
      </c>
      <c r="AG3" s="52" t="s">
        <v>54</v>
      </c>
      <c r="AH3" s="52" t="s">
        <v>52</v>
      </c>
      <c r="AI3" s="52" t="s">
        <v>53</v>
      </c>
      <c r="AJ3" s="53"/>
      <c r="AK3" s="53"/>
      <c r="AL3" s="53"/>
      <c r="AM3" s="53"/>
      <c r="AN3" s="53"/>
      <c r="AO3" s="53"/>
      <c r="AP3" s="66"/>
      <c r="AQ3" s="53"/>
      <c r="AR3" s="53"/>
      <c r="AS3" s="53"/>
      <c r="AT3" s="78"/>
      <c r="AU3" s="72"/>
      <c r="AV3" s="72"/>
      <c r="AW3" s="81"/>
      <c r="AX3" s="69"/>
      <c r="AY3" s="72"/>
      <c r="AZ3" s="75"/>
    </row>
    <row r="4" spans="1:52" ht="30" thickBot="1">
      <c r="A4" s="83" t="s">
        <v>158</v>
      </c>
      <c r="B4" s="84"/>
      <c r="C4" s="44"/>
      <c r="D4" s="45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" t="s">
        <v>55</v>
      </c>
      <c r="T4" s="5" t="s">
        <v>56</v>
      </c>
      <c r="U4" s="54"/>
      <c r="V4" s="5" t="s">
        <v>55</v>
      </c>
      <c r="W4" s="5" t="s">
        <v>56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67"/>
      <c r="AQ4" s="54"/>
      <c r="AR4" s="54"/>
      <c r="AS4" s="54"/>
      <c r="AT4" s="79"/>
      <c r="AU4" s="73"/>
      <c r="AV4" s="73"/>
      <c r="AW4" s="82"/>
      <c r="AX4" s="70"/>
      <c r="AY4" s="73"/>
      <c r="AZ4" s="76"/>
    </row>
    <row r="5" spans="1:52" ht="15.75" thickTop="1">
      <c r="A5" s="85"/>
      <c r="B5" s="86"/>
      <c r="C5" s="6"/>
      <c r="D5" s="7"/>
      <c r="E5" s="8"/>
      <c r="F5" s="8"/>
      <c r="G5" s="8"/>
      <c r="H5" s="8"/>
      <c r="I5" s="9"/>
      <c r="J5" s="8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7" t="s">
        <v>58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7"/>
      <c r="AM5" s="7"/>
      <c r="AN5" s="7"/>
      <c r="AO5" s="7"/>
      <c r="AP5" s="7"/>
      <c r="AQ5" s="7"/>
      <c r="AR5" s="7"/>
      <c r="AS5" s="7"/>
      <c r="AT5" s="7"/>
      <c r="AU5" s="11"/>
      <c r="AV5" s="11"/>
      <c r="AW5" s="11"/>
      <c r="AX5" s="12"/>
      <c r="AY5" s="11"/>
      <c r="AZ5" s="11"/>
    </row>
    <row r="6" spans="1:52" ht="15">
      <c r="A6" s="26" t="s">
        <v>59</v>
      </c>
      <c r="B6" s="27" t="s">
        <v>81</v>
      </c>
      <c r="C6" s="14">
        <v>493</v>
      </c>
      <c r="D6" s="15" t="s">
        <v>82</v>
      </c>
      <c r="E6" s="14">
        <v>54</v>
      </c>
      <c r="F6" s="14">
        <v>3</v>
      </c>
      <c r="G6" s="14">
        <v>2</v>
      </c>
      <c r="H6" s="14">
        <v>190</v>
      </c>
      <c r="I6" s="14">
        <v>4</v>
      </c>
      <c r="J6" s="14">
        <v>32</v>
      </c>
      <c r="K6" s="14">
        <v>1</v>
      </c>
      <c r="L6" s="14"/>
      <c r="M6" s="14">
        <v>150</v>
      </c>
      <c r="N6" s="14">
        <v>3391</v>
      </c>
      <c r="O6" s="14">
        <v>12</v>
      </c>
      <c r="P6" s="14">
        <v>3391</v>
      </c>
      <c r="Q6" s="14">
        <v>396</v>
      </c>
      <c r="R6" s="14"/>
      <c r="S6" s="14"/>
      <c r="T6" s="14"/>
      <c r="U6" s="14">
        <v>120</v>
      </c>
      <c r="V6" s="14"/>
      <c r="W6" s="14"/>
      <c r="X6" s="14">
        <v>105</v>
      </c>
      <c r="Y6" s="17">
        <v>71</v>
      </c>
      <c r="Z6" s="14">
        <v>854</v>
      </c>
      <c r="AA6" s="14">
        <v>247</v>
      </c>
      <c r="AB6" s="14"/>
      <c r="AC6" s="14"/>
      <c r="AD6" s="14">
        <v>973</v>
      </c>
      <c r="AE6" s="14">
        <v>1542</v>
      </c>
      <c r="AF6" s="14">
        <v>22</v>
      </c>
      <c r="AG6" s="14">
        <v>91</v>
      </c>
      <c r="AH6" s="14">
        <v>158</v>
      </c>
      <c r="AI6" s="14">
        <v>342</v>
      </c>
      <c r="AJ6" s="14">
        <v>46</v>
      </c>
      <c r="AK6" s="14">
        <v>873</v>
      </c>
      <c r="AL6" s="18"/>
      <c r="AM6" s="19"/>
      <c r="AN6" s="20">
        <f aca="true" t="shared" si="0" ref="AN6:AN41">X6/C6*100</f>
        <v>21.29817444219067</v>
      </c>
      <c r="AO6" s="20">
        <f aca="true" t="shared" si="1" ref="AO6:AO41">Y6/C6*100</f>
        <v>14.401622718052739</v>
      </c>
      <c r="AP6" s="21">
        <f aca="true" t="shared" si="2" ref="AP6:AP41">AF6/C6*100</f>
        <v>4.462474645030426</v>
      </c>
      <c r="AQ6" s="32">
        <f>AF6/X6*100</f>
        <v>20.952380952380953</v>
      </c>
      <c r="AR6" s="20">
        <f aca="true" t="shared" si="3" ref="AR6:AR41">N6/C6</f>
        <v>6.878296146044625</v>
      </c>
      <c r="AS6" s="22">
        <f aca="true" t="shared" si="4" ref="AS6:AS41">M6/C6*1000</f>
        <v>304.25963488843814</v>
      </c>
      <c r="AT6" s="23">
        <f aca="true" t="shared" si="5" ref="AT6:AT41">Q6/C6</f>
        <v>0.8032454361054767</v>
      </c>
      <c r="AU6" s="22">
        <f aca="true" t="shared" si="6" ref="AU6:AU41">Z6/C6</f>
        <v>1.7322515212981744</v>
      </c>
      <c r="AV6" s="24">
        <f aca="true" t="shared" si="7" ref="AV6:AV41">Z6/H6</f>
        <v>4.494736842105263</v>
      </c>
      <c r="AW6" s="22">
        <f aca="true" t="shared" si="8" ref="AW6:AW41">AE6/C6</f>
        <v>3.127789046653144</v>
      </c>
      <c r="AX6" s="22">
        <f>(AD6+AE6)/N6</f>
        <v>0.7416691241521675</v>
      </c>
      <c r="AY6" s="22">
        <f>(AD6+AE6)/P6</f>
        <v>0.7416691241521675</v>
      </c>
      <c r="AZ6" s="22">
        <f>(AD6+AE6)/M6</f>
        <v>16.766666666666666</v>
      </c>
    </row>
    <row r="7" spans="1:52" ht="15">
      <c r="A7" s="26" t="s">
        <v>62</v>
      </c>
      <c r="B7" s="27" t="s">
        <v>83</v>
      </c>
      <c r="C7" s="14">
        <v>3016</v>
      </c>
      <c r="D7" s="15" t="s">
        <v>82</v>
      </c>
      <c r="E7" s="14">
        <v>265</v>
      </c>
      <c r="F7" s="14">
        <v>6</v>
      </c>
      <c r="G7" s="14">
        <v>3</v>
      </c>
      <c r="H7" s="14">
        <v>294</v>
      </c>
      <c r="I7" s="14">
        <v>6</v>
      </c>
      <c r="J7" s="14">
        <v>46</v>
      </c>
      <c r="K7" s="14">
        <v>1</v>
      </c>
      <c r="L7" s="14"/>
      <c r="M7" s="14">
        <v>107</v>
      </c>
      <c r="N7" s="14">
        <v>9322</v>
      </c>
      <c r="O7" s="14">
        <v>15</v>
      </c>
      <c r="P7" s="14">
        <v>9322</v>
      </c>
      <c r="Q7" s="14">
        <v>377</v>
      </c>
      <c r="R7" s="14"/>
      <c r="S7" s="14"/>
      <c r="T7" s="14"/>
      <c r="U7" s="14">
        <v>157</v>
      </c>
      <c r="V7" s="14"/>
      <c r="W7" s="14"/>
      <c r="X7" s="14">
        <v>129</v>
      </c>
      <c r="Y7" s="17">
        <v>85</v>
      </c>
      <c r="Z7" s="14">
        <v>1122</v>
      </c>
      <c r="AA7" s="14"/>
      <c r="AB7" s="14"/>
      <c r="AC7" s="14"/>
      <c r="AD7" s="14">
        <v>1919</v>
      </c>
      <c r="AE7" s="14">
        <v>1062</v>
      </c>
      <c r="AF7" s="14">
        <v>39</v>
      </c>
      <c r="AG7" s="14">
        <v>408</v>
      </c>
      <c r="AH7" s="14">
        <v>109</v>
      </c>
      <c r="AI7" s="14">
        <v>702</v>
      </c>
      <c r="AJ7" s="14">
        <v>11</v>
      </c>
      <c r="AK7" s="14">
        <v>229</v>
      </c>
      <c r="AL7" s="18">
        <v>1</v>
      </c>
      <c r="AM7" s="19">
        <v>14</v>
      </c>
      <c r="AN7" s="20">
        <f t="shared" si="0"/>
        <v>4.277188328912467</v>
      </c>
      <c r="AO7" s="20">
        <f t="shared" si="1"/>
        <v>2.8183023872679045</v>
      </c>
      <c r="AP7" s="21">
        <f t="shared" si="2"/>
        <v>1.293103448275862</v>
      </c>
      <c r="AQ7" s="32">
        <f aca="true" t="shared" si="9" ref="AQ7:AQ41">AF7/X7*100</f>
        <v>30.23255813953488</v>
      </c>
      <c r="AR7" s="20">
        <f t="shared" si="3"/>
        <v>3.0908488063660475</v>
      </c>
      <c r="AS7" s="22">
        <f t="shared" si="4"/>
        <v>35.47745358090185</v>
      </c>
      <c r="AT7" s="23">
        <f t="shared" si="5"/>
        <v>0.125</v>
      </c>
      <c r="AU7" s="22">
        <f t="shared" si="6"/>
        <v>0.3720159151193634</v>
      </c>
      <c r="AV7" s="24">
        <f t="shared" si="7"/>
        <v>3.816326530612245</v>
      </c>
      <c r="AW7" s="22">
        <f t="shared" si="8"/>
        <v>0.3521220159151194</v>
      </c>
      <c r="AX7" s="22">
        <f aca="true" t="shared" si="10" ref="AX7:AX41">(AD7+AE7)/N7</f>
        <v>0.31978116284059216</v>
      </c>
      <c r="AY7" s="22">
        <f>(AD7+AE7)/P7</f>
        <v>0.31978116284059216</v>
      </c>
      <c r="AZ7" s="22">
        <f>(AD7+AE7)/M7</f>
        <v>27.85981308411215</v>
      </c>
    </row>
    <row r="8" spans="1:52" ht="15">
      <c r="A8" s="26" t="s">
        <v>64</v>
      </c>
      <c r="B8" s="27" t="s">
        <v>84</v>
      </c>
      <c r="C8" s="14">
        <v>483</v>
      </c>
      <c r="D8" s="15" t="s">
        <v>82</v>
      </c>
      <c r="E8" s="14">
        <v>70</v>
      </c>
      <c r="F8" s="14">
        <v>4</v>
      </c>
      <c r="G8" s="14">
        <v>3</v>
      </c>
      <c r="H8" s="14">
        <v>250</v>
      </c>
      <c r="I8" s="14">
        <v>5</v>
      </c>
      <c r="J8" s="14">
        <v>30</v>
      </c>
      <c r="K8" s="14"/>
      <c r="L8" s="14">
        <v>1</v>
      </c>
      <c r="M8" s="14">
        <v>111</v>
      </c>
      <c r="N8" s="14">
        <v>3576</v>
      </c>
      <c r="O8" s="14">
        <v>7</v>
      </c>
      <c r="P8" s="14">
        <v>3576</v>
      </c>
      <c r="Q8" s="14">
        <v>286</v>
      </c>
      <c r="R8" s="14"/>
      <c r="S8" s="14"/>
      <c r="T8" s="14"/>
      <c r="U8" s="14">
        <v>0</v>
      </c>
      <c r="V8" s="14"/>
      <c r="W8" s="14"/>
      <c r="X8" s="14">
        <v>129</v>
      </c>
      <c r="Y8" s="17">
        <v>74</v>
      </c>
      <c r="Z8" s="14">
        <v>897</v>
      </c>
      <c r="AA8" s="14">
        <v>647</v>
      </c>
      <c r="AB8" s="14"/>
      <c r="AC8" s="14"/>
      <c r="AD8" s="14">
        <v>3124</v>
      </c>
      <c r="AE8" s="14">
        <v>954</v>
      </c>
      <c r="AF8" s="14">
        <v>21</v>
      </c>
      <c r="AG8" s="14">
        <v>801</v>
      </c>
      <c r="AH8" s="14">
        <v>2214</v>
      </c>
      <c r="AI8" s="14">
        <v>602</v>
      </c>
      <c r="AJ8" s="14">
        <v>7</v>
      </c>
      <c r="AK8" s="14">
        <v>697</v>
      </c>
      <c r="AL8" s="18"/>
      <c r="AM8" s="19"/>
      <c r="AN8" s="20">
        <f t="shared" si="0"/>
        <v>26.70807453416149</v>
      </c>
      <c r="AO8" s="20">
        <f t="shared" si="1"/>
        <v>15.320910973084887</v>
      </c>
      <c r="AP8" s="21">
        <f t="shared" si="2"/>
        <v>4.3478260869565215</v>
      </c>
      <c r="AQ8" s="32">
        <f t="shared" si="9"/>
        <v>16.27906976744186</v>
      </c>
      <c r="AR8" s="20">
        <f t="shared" si="3"/>
        <v>7.403726708074534</v>
      </c>
      <c r="AS8" s="22">
        <f t="shared" si="4"/>
        <v>229.81366459627327</v>
      </c>
      <c r="AT8" s="23">
        <f t="shared" si="5"/>
        <v>0.5921325051759835</v>
      </c>
      <c r="AU8" s="22">
        <f t="shared" si="6"/>
        <v>1.8571428571428572</v>
      </c>
      <c r="AV8" s="24">
        <f t="shared" si="7"/>
        <v>3.588</v>
      </c>
      <c r="AW8" s="22">
        <f t="shared" si="8"/>
        <v>1.9751552795031055</v>
      </c>
      <c r="AX8" s="22">
        <f t="shared" si="10"/>
        <v>1.140380313199105</v>
      </c>
      <c r="AY8" s="22">
        <f>(AD8+AE8)/P8</f>
        <v>1.140380313199105</v>
      </c>
      <c r="AZ8" s="22">
        <f aca="true" t="shared" si="11" ref="AZ8:AZ41">(AD8+AE8)/M8</f>
        <v>36.73873873873874</v>
      </c>
    </row>
    <row r="9" spans="1:52" ht="15">
      <c r="A9" s="26" t="s">
        <v>66</v>
      </c>
      <c r="B9" s="27" t="s">
        <v>85</v>
      </c>
      <c r="C9" s="14">
        <v>4023</v>
      </c>
      <c r="D9" s="15" t="s">
        <v>82</v>
      </c>
      <c r="E9" s="16">
        <v>220</v>
      </c>
      <c r="F9" s="14">
        <v>6</v>
      </c>
      <c r="G9" s="14">
        <v>5</v>
      </c>
      <c r="H9" s="14">
        <v>241</v>
      </c>
      <c r="I9" s="14">
        <v>5</v>
      </c>
      <c r="J9" s="14">
        <v>40</v>
      </c>
      <c r="K9" s="14">
        <v>1</v>
      </c>
      <c r="L9" s="14"/>
      <c r="M9" s="14">
        <v>414</v>
      </c>
      <c r="N9" s="14">
        <v>10241</v>
      </c>
      <c r="O9" s="14">
        <v>19</v>
      </c>
      <c r="P9" s="14">
        <v>10241</v>
      </c>
      <c r="Q9" s="14">
        <v>466</v>
      </c>
      <c r="R9" s="14"/>
      <c r="S9" s="14"/>
      <c r="T9" s="14"/>
      <c r="U9" s="14">
        <v>91</v>
      </c>
      <c r="V9" s="14"/>
      <c r="W9" s="14"/>
      <c r="X9" s="14">
        <v>410</v>
      </c>
      <c r="Y9" s="17">
        <v>387</v>
      </c>
      <c r="Z9" s="14">
        <v>5394</v>
      </c>
      <c r="AA9" s="14">
        <v>141</v>
      </c>
      <c r="AB9" s="14"/>
      <c r="AC9" s="14"/>
      <c r="AD9" s="14">
        <v>5845</v>
      </c>
      <c r="AE9" s="14">
        <v>5420</v>
      </c>
      <c r="AF9" s="14">
        <v>177</v>
      </c>
      <c r="AG9" s="14">
        <v>2575</v>
      </c>
      <c r="AH9" s="14">
        <v>1750</v>
      </c>
      <c r="AI9" s="14">
        <v>2335</v>
      </c>
      <c r="AJ9" s="14">
        <v>53</v>
      </c>
      <c r="AK9" s="14">
        <v>912</v>
      </c>
      <c r="AL9" s="18">
        <v>5</v>
      </c>
      <c r="AM9" s="19">
        <v>118</v>
      </c>
      <c r="AN9" s="20">
        <f t="shared" si="0"/>
        <v>10.19139945314442</v>
      </c>
      <c r="AO9" s="20">
        <f t="shared" si="1"/>
        <v>9.619686800894854</v>
      </c>
      <c r="AP9" s="21">
        <f t="shared" si="2"/>
        <v>4.399701715137957</v>
      </c>
      <c r="AQ9" s="32">
        <f t="shared" si="9"/>
        <v>43.170731707317074</v>
      </c>
      <c r="AR9" s="20">
        <f t="shared" si="3"/>
        <v>2.5456127268207807</v>
      </c>
      <c r="AS9" s="22">
        <f t="shared" si="4"/>
        <v>102.9082774049217</v>
      </c>
      <c r="AT9" s="23">
        <f t="shared" si="5"/>
        <v>0.11583395476012925</v>
      </c>
      <c r="AU9" s="22">
        <f t="shared" si="6"/>
        <v>1.3407904548844145</v>
      </c>
      <c r="AV9" s="24">
        <f t="shared" si="7"/>
        <v>22.38174273858921</v>
      </c>
      <c r="AW9" s="22">
        <f t="shared" si="8"/>
        <v>1.3472532935620183</v>
      </c>
      <c r="AX9" s="22">
        <f t="shared" si="10"/>
        <v>1.099990235328581</v>
      </c>
      <c r="AY9" s="22">
        <f aca="true" t="shared" si="12" ref="AY9:AY41">(AD9+AE9)/P9</f>
        <v>1.099990235328581</v>
      </c>
      <c r="AZ9" s="22">
        <f t="shared" si="11"/>
        <v>27.21014492753623</v>
      </c>
    </row>
    <row r="10" spans="1:52" ht="15">
      <c r="A10" s="26" t="s">
        <v>68</v>
      </c>
      <c r="B10" s="27" t="s">
        <v>86</v>
      </c>
      <c r="C10" s="14">
        <v>2008</v>
      </c>
      <c r="D10" s="15" t="s">
        <v>82</v>
      </c>
      <c r="E10" s="16">
        <v>50</v>
      </c>
      <c r="F10" s="14">
        <v>2</v>
      </c>
      <c r="G10" s="14">
        <v>1</v>
      </c>
      <c r="H10" s="14">
        <v>210</v>
      </c>
      <c r="I10" s="14">
        <v>5</v>
      </c>
      <c r="J10" s="14">
        <v>40</v>
      </c>
      <c r="K10" s="14"/>
      <c r="L10" s="14">
        <v>1</v>
      </c>
      <c r="M10" s="14">
        <v>149</v>
      </c>
      <c r="N10" s="14">
        <v>2268</v>
      </c>
      <c r="O10" s="14">
        <v>8</v>
      </c>
      <c r="P10" s="14">
        <v>2268</v>
      </c>
      <c r="Q10" s="14">
        <v>351</v>
      </c>
      <c r="R10" s="14"/>
      <c r="S10" s="14"/>
      <c r="T10" s="14"/>
      <c r="U10" s="14">
        <v>3</v>
      </c>
      <c r="V10" s="14"/>
      <c r="W10" s="14"/>
      <c r="X10" s="14">
        <v>265</v>
      </c>
      <c r="Y10" s="17">
        <v>217</v>
      </c>
      <c r="Z10" s="14">
        <v>4185</v>
      </c>
      <c r="AA10" s="14"/>
      <c r="AB10" s="14"/>
      <c r="AC10" s="14"/>
      <c r="AD10" s="14">
        <v>4176</v>
      </c>
      <c r="AE10" s="14">
        <v>2055</v>
      </c>
      <c r="AF10" s="14">
        <v>139</v>
      </c>
      <c r="AG10" s="14">
        <v>3037</v>
      </c>
      <c r="AH10" s="14">
        <v>2532</v>
      </c>
      <c r="AI10" s="14">
        <v>1576</v>
      </c>
      <c r="AJ10" s="14">
        <v>42</v>
      </c>
      <c r="AK10" s="14">
        <v>2094</v>
      </c>
      <c r="AL10" s="18"/>
      <c r="AM10" s="19"/>
      <c r="AN10" s="20">
        <f t="shared" si="0"/>
        <v>13.197211155378486</v>
      </c>
      <c r="AO10" s="20">
        <f t="shared" si="1"/>
        <v>10.806772908366534</v>
      </c>
      <c r="AP10" s="21">
        <f t="shared" si="2"/>
        <v>6.922310756972111</v>
      </c>
      <c r="AQ10" s="32">
        <f t="shared" si="9"/>
        <v>52.45283018867924</v>
      </c>
      <c r="AR10" s="20">
        <f t="shared" si="3"/>
        <v>1.1294820717131475</v>
      </c>
      <c r="AS10" s="22">
        <f t="shared" si="4"/>
        <v>74.20318725099602</v>
      </c>
      <c r="AT10" s="23">
        <f t="shared" si="5"/>
        <v>0.17480079681274902</v>
      </c>
      <c r="AU10" s="22">
        <f t="shared" si="6"/>
        <v>2.0841633466135456</v>
      </c>
      <c r="AV10" s="24">
        <f t="shared" si="7"/>
        <v>19.928571428571427</v>
      </c>
      <c r="AW10" s="22">
        <f t="shared" si="8"/>
        <v>1.0234063745019921</v>
      </c>
      <c r="AX10" s="22">
        <f t="shared" si="10"/>
        <v>2.747354497354497</v>
      </c>
      <c r="AY10" s="22">
        <f t="shared" si="12"/>
        <v>2.747354497354497</v>
      </c>
      <c r="AZ10" s="22">
        <f t="shared" si="11"/>
        <v>41.81879194630873</v>
      </c>
    </row>
    <row r="11" spans="1:52" ht="15">
      <c r="A11" s="26" t="s">
        <v>70</v>
      </c>
      <c r="B11" s="27" t="s">
        <v>89</v>
      </c>
      <c r="C11" s="14">
        <v>465</v>
      </c>
      <c r="D11" s="15" t="s">
        <v>82</v>
      </c>
      <c r="E11" s="14">
        <v>43</v>
      </c>
      <c r="F11" s="14">
        <v>4</v>
      </c>
      <c r="G11" s="14">
        <v>3</v>
      </c>
      <c r="H11" s="14">
        <v>144</v>
      </c>
      <c r="I11" s="14">
        <v>3</v>
      </c>
      <c r="J11" s="14">
        <v>20</v>
      </c>
      <c r="K11" s="14"/>
      <c r="L11" s="14">
        <v>1</v>
      </c>
      <c r="M11" s="14">
        <v>174</v>
      </c>
      <c r="N11" s="14">
        <v>3819</v>
      </c>
      <c r="O11" s="14">
        <v>9</v>
      </c>
      <c r="P11" s="14">
        <v>3819</v>
      </c>
      <c r="Q11" s="14">
        <v>407</v>
      </c>
      <c r="R11" s="14"/>
      <c r="S11" s="14"/>
      <c r="T11" s="14"/>
      <c r="U11" s="14">
        <v>37</v>
      </c>
      <c r="V11" s="14"/>
      <c r="W11" s="14"/>
      <c r="X11" s="14">
        <v>96</v>
      </c>
      <c r="Y11" s="17">
        <v>96</v>
      </c>
      <c r="Z11" s="14">
        <v>456</v>
      </c>
      <c r="AA11" s="14">
        <v>300</v>
      </c>
      <c r="AB11" s="14"/>
      <c r="AC11" s="14"/>
      <c r="AD11" s="14">
        <v>203</v>
      </c>
      <c r="AE11" s="14">
        <v>320</v>
      </c>
      <c r="AF11" s="14">
        <v>36</v>
      </c>
      <c r="AG11" s="14">
        <v>250</v>
      </c>
      <c r="AH11" s="14">
        <v>57</v>
      </c>
      <c r="AI11" s="14">
        <v>70</v>
      </c>
      <c r="AJ11" s="14">
        <v>21</v>
      </c>
      <c r="AK11" s="14">
        <v>292</v>
      </c>
      <c r="AL11" s="18">
        <v>2</v>
      </c>
      <c r="AM11" s="19">
        <v>15</v>
      </c>
      <c r="AN11" s="20">
        <f t="shared" si="0"/>
        <v>20.64516129032258</v>
      </c>
      <c r="AO11" s="20">
        <f t="shared" si="1"/>
        <v>20.64516129032258</v>
      </c>
      <c r="AP11" s="21">
        <f t="shared" si="2"/>
        <v>7.741935483870968</v>
      </c>
      <c r="AQ11" s="32">
        <f t="shared" si="9"/>
        <v>37.5</v>
      </c>
      <c r="AR11" s="20">
        <f t="shared" si="3"/>
        <v>8.212903225806452</v>
      </c>
      <c r="AS11" s="22">
        <f t="shared" si="4"/>
        <v>374.19354838709677</v>
      </c>
      <c r="AT11" s="23">
        <f t="shared" si="5"/>
        <v>0.875268817204301</v>
      </c>
      <c r="AU11" s="22">
        <f t="shared" si="6"/>
        <v>0.9806451612903225</v>
      </c>
      <c r="AV11" s="24">
        <f t="shared" si="7"/>
        <v>3.1666666666666665</v>
      </c>
      <c r="AW11" s="22">
        <f t="shared" si="8"/>
        <v>0.6881720430107527</v>
      </c>
      <c r="AX11" s="22">
        <f t="shared" si="10"/>
        <v>0.13694684472374968</v>
      </c>
      <c r="AY11" s="22">
        <f t="shared" si="12"/>
        <v>0.13694684472374968</v>
      </c>
      <c r="AZ11" s="22">
        <f t="shared" si="11"/>
        <v>3.0057471264367814</v>
      </c>
    </row>
    <row r="12" spans="1:52" ht="15">
      <c r="A12" s="26" t="s">
        <v>72</v>
      </c>
      <c r="B12" s="27" t="s">
        <v>90</v>
      </c>
      <c r="C12" s="14">
        <v>2604</v>
      </c>
      <c r="D12" s="15" t="s">
        <v>82</v>
      </c>
      <c r="E12" s="14">
        <v>108</v>
      </c>
      <c r="F12" s="14">
        <v>2</v>
      </c>
      <c r="G12" s="14">
        <v>1</v>
      </c>
      <c r="H12" s="14">
        <v>244</v>
      </c>
      <c r="I12" s="14">
        <v>5</v>
      </c>
      <c r="J12" s="14">
        <v>35</v>
      </c>
      <c r="K12" s="14">
        <v>1</v>
      </c>
      <c r="L12" s="14"/>
      <c r="M12" s="14">
        <v>252</v>
      </c>
      <c r="N12" s="14">
        <v>7784</v>
      </c>
      <c r="O12" s="14">
        <v>16</v>
      </c>
      <c r="P12" s="14">
        <v>7784</v>
      </c>
      <c r="Q12" s="14">
        <v>635</v>
      </c>
      <c r="R12" s="14"/>
      <c r="S12" s="14"/>
      <c r="T12" s="14"/>
      <c r="U12" s="14">
        <v>21</v>
      </c>
      <c r="V12" s="14"/>
      <c r="W12" s="14"/>
      <c r="X12" s="14">
        <v>153</v>
      </c>
      <c r="Y12" s="17">
        <v>100</v>
      </c>
      <c r="Z12" s="14">
        <v>1483</v>
      </c>
      <c r="AA12" s="14">
        <v>69</v>
      </c>
      <c r="AB12" s="14"/>
      <c r="AC12" s="14"/>
      <c r="AD12" s="14">
        <v>1222</v>
      </c>
      <c r="AE12" s="14">
        <v>483</v>
      </c>
      <c r="AF12" s="14">
        <v>92</v>
      </c>
      <c r="AG12" s="14">
        <v>1214</v>
      </c>
      <c r="AH12" s="14">
        <v>216</v>
      </c>
      <c r="AI12" s="14">
        <v>369</v>
      </c>
      <c r="AJ12" s="14">
        <v>20</v>
      </c>
      <c r="AK12" s="14">
        <v>471</v>
      </c>
      <c r="AL12" s="18">
        <v>5</v>
      </c>
      <c r="AM12" s="19">
        <v>71</v>
      </c>
      <c r="AN12" s="20">
        <f t="shared" si="0"/>
        <v>5.875576036866359</v>
      </c>
      <c r="AO12" s="20">
        <f t="shared" si="1"/>
        <v>3.840245775729647</v>
      </c>
      <c r="AP12" s="21">
        <f t="shared" si="2"/>
        <v>3.5330261136712746</v>
      </c>
      <c r="AQ12" s="32">
        <f t="shared" si="9"/>
        <v>60.130718954248366</v>
      </c>
      <c r="AR12" s="20">
        <f t="shared" si="3"/>
        <v>2.989247311827957</v>
      </c>
      <c r="AS12" s="22">
        <f t="shared" si="4"/>
        <v>96.77419354838709</v>
      </c>
      <c r="AT12" s="23">
        <f t="shared" si="5"/>
        <v>0.24385560675883255</v>
      </c>
      <c r="AU12" s="22">
        <f t="shared" si="6"/>
        <v>0.5695084485407066</v>
      </c>
      <c r="AV12" s="24">
        <f t="shared" si="7"/>
        <v>6.077868852459017</v>
      </c>
      <c r="AW12" s="22">
        <f t="shared" si="8"/>
        <v>0.18548387096774194</v>
      </c>
      <c r="AX12" s="22">
        <f t="shared" si="10"/>
        <v>0.21903905447070915</v>
      </c>
      <c r="AY12" s="22">
        <f t="shared" si="12"/>
        <v>0.21903905447070915</v>
      </c>
      <c r="AZ12" s="22">
        <f t="shared" si="11"/>
        <v>6.765873015873016</v>
      </c>
    </row>
    <row r="13" spans="1:52" ht="15">
      <c r="A13" s="26" t="s">
        <v>74</v>
      </c>
      <c r="B13" s="27" t="s">
        <v>92</v>
      </c>
      <c r="C13" s="14">
        <v>1944</v>
      </c>
      <c r="D13" s="15" t="s">
        <v>82</v>
      </c>
      <c r="E13" s="14">
        <v>40</v>
      </c>
      <c r="F13" s="14">
        <v>5</v>
      </c>
      <c r="G13" s="14">
        <v>3</v>
      </c>
      <c r="H13" s="14">
        <v>215</v>
      </c>
      <c r="I13" s="14">
        <v>5</v>
      </c>
      <c r="J13" s="14">
        <v>36</v>
      </c>
      <c r="K13" s="14">
        <v>1</v>
      </c>
      <c r="L13" s="14"/>
      <c r="M13" s="14">
        <v>166</v>
      </c>
      <c r="N13" s="14">
        <v>3776</v>
      </c>
      <c r="O13" s="14">
        <v>11</v>
      </c>
      <c r="P13" s="14">
        <v>3776</v>
      </c>
      <c r="Q13" s="14">
        <v>372</v>
      </c>
      <c r="R13" s="14"/>
      <c r="S13" s="14"/>
      <c r="T13" s="14"/>
      <c r="U13" s="14">
        <v>13</v>
      </c>
      <c r="V13" s="14"/>
      <c r="W13" s="14"/>
      <c r="X13" s="14">
        <v>154</v>
      </c>
      <c r="Y13" s="17">
        <v>116</v>
      </c>
      <c r="Z13" s="14">
        <v>1152</v>
      </c>
      <c r="AA13" s="14">
        <v>412</v>
      </c>
      <c r="AB13" s="14"/>
      <c r="AC13" s="14"/>
      <c r="AD13" s="14">
        <v>1113</v>
      </c>
      <c r="AE13" s="14">
        <v>1349</v>
      </c>
      <c r="AF13" s="14">
        <v>88</v>
      </c>
      <c r="AG13" s="14">
        <v>919</v>
      </c>
      <c r="AH13" s="14">
        <v>673</v>
      </c>
      <c r="AI13" s="14">
        <v>949</v>
      </c>
      <c r="AJ13" s="14">
        <v>10</v>
      </c>
      <c r="AK13" s="14">
        <v>464</v>
      </c>
      <c r="AL13" s="18">
        <v>0</v>
      </c>
      <c r="AM13" s="19">
        <v>0</v>
      </c>
      <c r="AN13" s="20">
        <f t="shared" si="0"/>
        <v>7.921810699588478</v>
      </c>
      <c r="AO13" s="20">
        <f t="shared" si="1"/>
        <v>5.967078189300412</v>
      </c>
      <c r="AP13" s="21">
        <f t="shared" si="2"/>
        <v>4.526748971193416</v>
      </c>
      <c r="AQ13" s="32">
        <f t="shared" si="9"/>
        <v>57.14285714285714</v>
      </c>
      <c r="AR13" s="20">
        <f t="shared" si="3"/>
        <v>1.9423868312757202</v>
      </c>
      <c r="AS13" s="22">
        <f t="shared" si="4"/>
        <v>85.39094650205762</v>
      </c>
      <c r="AT13" s="23">
        <f t="shared" si="5"/>
        <v>0.19135802469135801</v>
      </c>
      <c r="AU13" s="22">
        <f t="shared" si="6"/>
        <v>0.5925925925925926</v>
      </c>
      <c r="AV13" s="24">
        <f t="shared" si="7"/>
        <v>5.358139534883721</v>
      </c>
      <c r="AW13" s="22">
        <f t="shared" si="8"/>
        <v>0.6939300411522634</v>
      </c>
      <c r="AX13" s="22">
        <f t="shared" si="10"/>
        <v>0.6520127118644068</v>
      </c>
      <c r="AY13" s="22">
        <f t="shared" si="12"/>
        <v>0.6520127118644068</v>
      </c>
      <c r="AZ13" s="22">
        <f t="shared" si="11"/>
        <v>14.831325301204819</v>
      </c>
    </row>
    <row r="14" spans="1:52" ht="15">
      <c r="A14" s="26" t="s">
        <v>76</v>
      </c>
      <c r="B14" s="27" t="s">
        <v>94</v>
      </c>
      <c r="C14" s="14">
        <v>1583</v>
      </c>
      <c r="D14" s="15" t="s">
        <v>82</v>
      </c>
      <c r="E14" s="14">
        <v>100</v>
      </c>
      <c r="F14" s="14">
        <v>5</v>
      </c>
      <c r="G14" s="14">
        <v>5</v>
      </c>
      <c r="H14" s="14">
        <v>249</v>
      </c>
      <c r="I14" s="14">
        <v>5</v>
      </c>
      <c r="J14" s="14">
        <v>36</v>
      </c>
      <c r="K14" s="14">
        <v>1</v>
      </c>
      <c r="L14" s="14"/>
      <c r="M14" s="14">
        <v>356</v>
      </c>
      <c r="N14" s="14">
        <v>3271</v>
      </c>
      <c r="O14" s="14">
        <v>9</v>
      </c>
      <c r="P14" s="14">
        <v>3271</v>
      </c>
      <c r="Q14" s="14">
        <v>344</v>
      </c>
      <c r="R14" s="14"/>
      <c r="S14" s="14"/>
      <c r="T14" s="14"/>
      <c r="U14" s="14">
        <v>16</v>
      </c>
      <c r="V14" s="14"/>
      <c r="W14" s="14"/>
      <c r="X14" s="14">
        <v>125</v>
      </c>
      <c r="Y14" s="17">
        <v>78</v>
      </c>
      <c r="Z14" s="14">
        <v>6756</v>
      </c>
      <c r="AA14" s="14">
        <v>5309</v>
      </c>
      <c r="AB14" s="14">
        <v>296</v>
      </c>
      <c r="AC14" s="14"/>
      <c r="AD14" s="14">
        <v>1213</v>
      </c>
      <c r="AE14" s="14">
        <v>2151</v>
      </c>
      <c r="AF14" s="14">
        <v>26</v>
      </c>
      <c r="AG14" s="14">
        <v>214</v>
      </c>
      <c r="AH14" s="14">
        <v>366</v>
      </c>
      <c r="AI14" s="14">
        <v>1198</v>
      </c>
      <c r="AJ14" s="14">
        <v>39</v>
      </c>
      <c r="AK14" s="14">
        <v>2843</v>
      </c>
      <c r="AL14" s="18">
        <v>1</v>
      </c>
      <c r="AM14" s="19">
        <v>3</v>
      </c>
      <c r="AN14" s="20">
        <f t="shared" si="0"/>
        <v>7.896399241945673</v>
      </c>
      <c r="AO14" s="20">
        <f t="shared" si="1"/>
        <v>4.9273531269741</v>
      </c>
      <c r="AP14" s="21">
        <f t="shared" si="2"/>
        <v>1.6424510423247</v>
      </c>
      <c r="AQ14" s="32">
        <f t="shared" si="9"/>
        <v>20.8</v>
      </c>
      <c r="AR14" s="20">
        <f t="shared" si="3"/>
        <v>2.0663297536323437</v>
      </c>
      <c r="AS14" s="22">
        <f t="shared" si="4"/>
        <v>224.88945041061277</v>
      </c>
      <c r="AT14" s="23">
        <f t="shared" si="5"/>
        <v>0.21730890713834491</v>
      </c>
      <c r="AU14" s="22">
        <f t="shared" si="6"/>
        <v>4.267845862286797</v>
      </c>
      <c r="AV14" s="24">
        <f t="shared" si="7"/>
        <v>27.132530120481928</v>
      </c>
      <c r="AW14" s="22">
        <f t="shared" si="8"/>
        <v>1.3588123815540114</v>
      </c>
      <c r="AX14" s="22">
        <f t="shared" si="10"/>
        <v>1.0284316722714766</v>
      </c>
      <c r="AY14" s="22">
        <f t="shared" si="12"/>
        <v>1.0284316722714766</v>
      </c>
      <c r="AZ14" s="22">
        <f t="shared" si="11"/>
        <v>9.44943820224719</v>
      </c>
    </row>
    <row r="15" spans="1:52" ht="15">
      <c r="A15" s="26" t="s">
        <v>78</v>
      </c>
      <c r="B15" s="27" t="s">
        <v>98</v>
      </c>
      <c r="C15" s="14">
        <v>745</v>
      </c>
      <c r="D15" s="15" t="s">
        <v>82</v>
      </c>
      <c r="E15" s="16">
        <v>120</v>
      </c>
      <c r="F15" s="14">
        <v>5</v>
      </c>
      <c r="G15" s="14">
        <v>3</v>
      </c>
      <c r="H15" s="14">
        <v>126</v>
      </c>
      <c r="I15" s="14">
        <v>3</v>
      </c>
      <c r="J15" s="14">
        <v>20</v>
      </c>
      <c r="K15" s="14"/>
      <c r="L15" s="14">
        <v>1</v>
      </c>
      <c r="M15" s="14">
        <v>273</v>
      </c>
      <c r="N15" s="14">
        <v>3749</v>
      </c>
      <c r="O15" s="14">
        <v>7</v>
      </c>
      <c r="P15" s="14">
        <v>3749</v>
      </c>
      <c r="Q15" s="14">
        <v>351</v>
      </c>
      <c r="R15" s="14"/>
      <c r="S15" s="14"/>
      <c r="T15" s="14"/>
      <c r="U15" s="14">
        <v>217</v>
      </c>
      <c r="V15" s="14"/>
      <c r="W15" s="14"/>
      <c r="X15" s="14">
        <v>142</v>
      </c>
      <c r="Y15" s="17">
        <v>75</v>
      </c>
      <c r="Z15" s="14">
        <v>1072</v>
      </c>
      <c r="AA15" s="14">
        <v>760</v>
      </c>
      <c r="AB15" s="14">
        <v>194</v>
      </c>
      <c r="AC15" s="14"/>
      <c r="AD15" s="14">
        <v>720</v>
      </c>
      <c r="AE15" s="14">
        <v>335</v>
      </c>
      <c r="AF15" s="14">
        <v>18</v>
      </c>
      <c r="AG15" s="14">
        <v>557</v>
      </c>
      <c r="AH15" s="14">
        <v>144</v>
      </c>
      <c r="AI15" s="14">
        <v>133</v>
      </c>
      <c r="AJ15" s="14">
        <v>24</v>
      </c>
      <c r="AK15" s="14">
        <v>370</v>
      </c>
      <c r="AL15" s="18">
        <v>2</v>
      </c>
      <c r="AM15" s="19">
        <v>25</v>
      </c>
      <c r="AN15" s="20">
        <f t="shared" si="0"/>
        <v>19.06040268456376</v>
      </c>
      <c r="AO15" s="20">
        <f t="shared" si="1"/>
        <v>10.06711409395973</v>
      </c>
      <c r="AP15" s="21">
        <f t="shared" si="2"/>
        <v>2.4161073825503356</v>
      </c>
      <c r="AQ15" s="32">
        <f t="shared" si="9"/>
        <v>12.676056338028168</v>
      </c>
      <c r="AR15" s="20">
        <f t="shared" si="3"/>
        <v>5.0322147651006714</v>
      </c>
      <c r="AS15" s="22">
        <f t="shared" si="4"/>
        <v>366.44295302013427</v>
      </c>
      <c r="AT15" s="23">
        <f t="shared" si="5"/>
        <v>0.47114093959731546</v>
      </c>
      <c r="AU15" s="22">
        <f t="shared" si="6"/>
        <v>1.4389261744966444</v>
      </c>
      <c r="AV15" s="24">
        <f t="shared" si="7"/>
        <v>8.507936507936508</v>
      </c>
      <c r="AW15" s="22">
        <f t="shared" si="8"/>
        <v>0.44966442953020136</v>
      </c>
      <c r="AX15" s="22">
        <f t="shared" si="10"/>
        <v>0.2814083755668178</v>
      </c>
      <c r="AY15" s="22">
        <f t="shared" si="12"/>
        <v>0.2814083755668178</v>
      </c>
      <c r="AZ15" s="22">
        <f t="shared" si="11"/>
        <v>3.8644688644688645</v>
      </c>
    </row>
    <row r="16" spans="1:52" ht="15">
      <c r="A16" s="26" t="s">
        <v>91</v>
      </c>
      <c r="B16" s="27" t="s">
        <v>102</v>
      </c>
      <c r="C16" s="14">
        <v>476</v>
      </c>
      <c r="D16" s="15" t="s">
        <v>82</v>
      </c>
      <c r="E16" s="14">
        <v>57</v>
      </c>
      <c r="F16" s="14">
        <v>4</v>
      </c>
      <c r="G16" s="14">
        <v>3</v>
      </c>
      <c r="H16" s="14">
        <v>153</v>
      </c>
      <c r="I16" s="14">
        <v>3</v>
      </c>
      <c r="J16" s="14">
        <v>12</v>
      </c>
      <c r="K16" s="14"/>
      <c r="L16" s="14">
        <v>1</v>
      </c>
      <c r="M16" s="14">
        <v>97</v>
      </c>
      <c r="N16" s="14">
        <v>3517</v>
      </c>
      <c r="O16" s="14">
        <v>18</v>
      </c>
      <c r="P16" s="14">
        <v>3517</v>
      </c>
      <c r="Q16" s="14">
        <v>313</v>
      </c>
      <c r="R16" s="14"/>
      <c r="S16" s="14"/>
      <c r="T16" s="14"/>
      <c r="U16" s="14">
        <v>0</v>
      </c>
      <c r="V16" s="14"/>
      <c r="W16" s="14"/>
      <c r="X16" s="14">
        <v>213</v>
      </c>
      <c r="Y16" s="17">
        <v>70</v>
      </c>
      <c r="Z16" s="14">
        <v>324</v>
      </c>
      <c r="AA16" s="14">
        <v>154</v>
      </c>
      <c r="AB16" s="14"/>
      <c r="AC16" s="14"/>
      <c r="AD16" s="14">
        <v>541</v>
      </c>
      <c r="AE16" s="14">
        <v>321</v>
      </c>
      <c r="AF16" s="14">
        <v>21</v>
      </c>
      <c r="AG16" s="14">
        <v>104</v>
      </c>
      <c r="AH16" s="14">
        <v>235</v>
      </c>
      <c r="AI16" s="14">
        <v>214</v>
      </c>
      <c r="AJ16" s="14">
        <v>2</v>
      </c>
      <c r="AK16" s="14">
        <v>50</v>
      </c>
      <c r="AL16" s="18"/>
      <c r="AM16" s="19"/>
      <c r="AN16" s="20">
        <f t="shared" si="0"/>
        <v>44.747899159663866</v>
      </c>
      <c r="AO16" s="20">
        <f t="shared" si="1"/>
        <v>14.705882352941178</v>
      </c>
      <c r="AP16" s="21">
        <f t="shared" si="2"/>
        <v>4.411764705882353</v>
      </c>
      <c r="AQ16" s="32">
        <f t="shared" si="9"/>
        <v>9.859154929577464</v>
      </c>
      <c r="AR16" s="20">
        <f t="shared" si="3"/>
        <v>7.388655462184874</v>
      </c>
      <c r="AS16" s="22">
        <f t="shared" si="4"/>
        <v>203.78151260504202</v>
      </c>
      <c r="AT16" s="23">
        <f t="shared" si="5"/>
        <v>0.657563025210084</v>
      </c>
      <c r="AU16" s="22">
        <f t="shared" si="6"/>
        <v>0.680672268907563</v>
      </c>
      <c r="AV16" s="24">
        <f t="shared" si="7"/>
        <v>2.1176470588235294</v>
      </c>
      <c r="AW16" s="22">
        <f t="shared" si="8"/>
        <v>0.6743697478991597</v>
      </c>
      <c r="AX16" s="22">
        <f t="shared" si="10"/>
        <v>0.24509525163491613</v>
      </c>
      <c r="AY16" s="22">
        <f t="shared" si="12"/>
        <v>0.24509525163491613</v>
      </c>
      <c r="AZ16" s="22">
        <f t="shared" si="11"/>
        <v>8.88659793814433</v>
      </c>
    </row>
    <row r="17" spans="1:52" ht="15">
      <c r="A17" s="26" t="s">
        <v>93</v>
      </c>
      <c r="B17" s="27" t="s">
        <v>106</v>
      </c>
      <c r="C17" s="14">
        <v>1209</v>
      </c>
      <c r="D17" s="15" t="s">
        <v>82</v>
      </c>
      <c r="E17" s="14">
        <v>260</v>
      </c>
      <c r="F17" s="14">
        <v>11</v>
      </c>
      <c r="G17" s="14">
        <v>7</v>
      </c>
      <c r="H17" s="14">
        <v>248</v>
      </c>
      <c r="I17" s="14">
        <v>5</v>
      </c>
      <c r="J17" s="14">
        <v>40</v>
      </c>
      <c r="K17" s="14">
        <v>1</v>
      </c>
      <c r="L17" s="14"/>
      <c r="M17" s="14">
        <v>270</v>
      </c>
      <c r="N17" s="14">
        <v>12252</v>
      </c>
      <c r="O17" s="14">
        <v>11</v>
      </c>
      <c r="P17" s="14">
        <v>12252</v>
      </c>
      <c r="Q17" s="14">
        <v>532</v>
      </c>
      <c r="R17" s="14"/>
      <c r="S17" s="14"/>
      <c r="T17" s="14"/>
      <c r="U17" s="14">
        <v>83</v>
      </c>
      <c r="V17" s="14"/>
      <c r="W17" s="14"/>
      <c r="X17" s="14">
        <v>312</v>
      </c>
      <c r="Y17" s="17">
        <v>250</v>
      </c>
      <c r="Z17" s="14">
        <v>3232</v>
      </c>
      <c r="AA17" s="14">
        <v>70</v>
      </c>
      <c r="AB17" s="14">
        <v>262</v>
      </c>
      <c r="AC17" s="14"/>
      <c r="AD17" s="14">
        <v>3135</v>
      </c>
      <c r="AE17" s="14">
        <v>2123</v>
      </c>
      <c r="AF17" s="14">
        <v>94</v>
      </c>
      <c r="AG17" s="14">
        <v>836</v>
      </c>
      <c r="AH17" s="14">
        <v>668</v>
      </c>
      <c r="AI17" s="14">
        <v>759</v>
      </c>
      <c r="AJ17" s="14">
        <v>21</v>
      </c>
      <c r="AK17" s="14">
        <v>520</v>
      </c>
      <c r="AL17" s="18">
        <v>2</v>
      </c>
      <c r="AM17" s="19">
        <v>30</v>
      </c>
      <c r="AN17" s="20">
        <f t="shared" si="0"/>
        <v>25.806451612903224</v>
      </c>
      <c r="AO17" s="20">
        <f t="shared" si="1"/>
        <v>20.6782464846981</v>
      </c>
      <c r="AP17" s="21">
        <f t="shared" si="2"/>
        <v>7.775020678246484</v>
      </c>
      <c r="AQ17" s="32">
        <f t="shared" si="9"/>
        <v>30.128205128205128</v>
      </c>
      <c r="AR17" s="20">
        <f t="shared" si="3"/>
        <v>10.133995037220844</v>
      </c>
      <c r="AS17" s="22">
        <f t="shared" si="4"/>
        <v>223.32506203473946</v>
      </c>
      <c r="AT17" s="23">
        <f t="shared" si="5"/>
        <v>0.4400330851943755</v>
      </c>
      <c r="AU17" s="22">
        <f t="shared" si="6"/>
        <v>2.67328370554177</v>
      </c>
      <c r="AV17" s="24">
        <f t="shared" si="7"/>
        <v>13.03225806451613</v>
      </c>
      <c r="AW17" s="22">
        <f t="shared" si="8"/>
        <v>1.7559966914805625</v>
      </c>
      <c r="AX17" s="22">
        <f t="shared" si="10"/>
        <v>0.42915442376754814</v>
      </c>
      <c r="AY17" s="22">
        <f t="shared" si="12"/>
        <v>0.42915442376754814</v>
      </c>
      <c r="AZ17" s="22">
        <f t="shared" si="11"/>
        <v>19.474074074074075</v>
      </c>
    </row>
    <row r="18" spans="1:52" ht="15">
      <c r="A18" s="26" t="s">
        <v>95</v>
      </c>
      <c r="B18" s="27" t="s">
        <v>108</v>
      </c>
      <c r="C18" s="14">
        <v>645</v>
      </c>
      <c r="D18" s="15" t="s">
        <v>82</v>
      </c>
      <c r="E18" s="14">
        <v>70</v>
      </c>
      <c r="F18" s="14">
        <v>3</v>
      </c>
      <c r="G18" s="14">
        <v>2</v>
      </c>
      <c r="H18" s="14">
        <v>129</v>
      </c>
      <c r="I18" s="14">
        <v>3</v>
      </c>
      <c r="J18" s="14">
        <v>11</v>
      </c>
      <c r="K18" s="14"/>
      <c r="L18" s="14">
        <v>1</v>
      </c>
      <c r="M18" s="14">
        <v>338</v>
      </c>
      <c r="N18" s="14">
        <v>3303</v>
      </c>
      <c r="O18" s="14">
        <v>10</v>
      </c>
      <c r="P18" s="14">
        <v>3303</v>
      </c>
      <c r="Q18" s="14">
        <v>308</v>
      </c>
      <c r="R18" s="14"/>
      <c r="S18" s="14"/>
      <c r="T18" s="14"/>
      <c r="U18" s="14">
        <v>0</v>
      </c>
      <c r="V18" s="14"/>
      <c r="W18" s="14"/>
      <c r="X18" s="14">
        <v>62</v>
      </c>
      <c r="Y18" s="17">
        <v>50</v>
      </c>
      <c r="Z18" s="14">
        <v>897</v>
      </c>
      <c r="AA18" s="14">
        <v>568</v>
      </c>
      <c r="AB18" s="14"/>
      <c r="AC18" s="14"/>
      <c r="AD18" s="14">
        <v>674</v>
      </c>
      <c r="AE18" s="14">
        <v>595</v>
      </c>
      <c r="AF18" s="14">
        <v>9</v>
      </c>
      <c r="AG18" s="14">
        <v>45</v>
      </c>
      <c r="AH18" s="14">
        <v>17</v>
      </c>
      <c r="AI18" s="14">
        <v>29</v>
      </c>
      <c r="AJ18" s="14">
        <v>5</v>
      </c>
      <c r="AK18" s="14">
        <v>169</v>
      </c>
      <c r="AL18" s="18"/>
      <c r="AM18" s="19"/>
      <c r="AN18" s="20">
        <f t="shared" si="0"/>
        <v>9.612403100775193</v>
      </c>
      <c r="AO18" s="20">
        <f t="shared" si="1"/>
        <v>7.751937984496124</v>
      </c>
      <c r="AP18" s="21">
        <f t="shared" si="2"/>
        <v>1.3953488372093024</v>
      </c>
      <c r="AQ18" s="32">
        <f t="shared" si="9"/>
        <v>14.516129032258066</v>
      </c>
      <c r="AR18" s="20">
        <f t="shared" si="3"/>
        <v>5.120930232558139</v>
      </c>
      <c r="AS18" s="22">
        <f t="shared" si="4"/>
        <v>524.031007751938</v>
      </c>
      <c r="AT18" s="23">
        <f t="shared" si="5"/>
        <v>0.47751937984496123</v>
      </c>
      <c r="AU18" s="22">
        <f t="shared" si="6"/>
        <v>1.3906976744186046</v>
      </c>
      <c r="AV18" s="24">
        <f t="shared" si="7"/>
        <v>6.953488372093023</v>
      </c>
      <c r="AW18" s="22">
        <f t="shared" si="8"/>
        <v>0.9224806201550387</v>
      </c>
      <c r="AX18" s="22">
        <f t="shared" si="10"/>
        <v>0.38419618528610355</v>
      </c>
      <c r="AY18" s="22">
        <f t="shared" si="12"/>
        <v>0.38419618528610355</v>
      </c>
      <c r="AZ18" s="22">
        <f t="shared" si="11"/>
        <v>3.7544378698224854</v>
      </c>
    </row>
    <row r="19" spans="1:52" ht="15">
      <c r="A19" s="26" t="s">
        <v>97</v>
      </c>
      <c r="B19" s="27" t="s">
        <v>110</v>
      </c>
      <c r="C19" s="14">
        <v>2086</v>
      </c>
      <c r="D19" s="15" t="s">
        <v>82</v>
      </c>
      <c r="E19" s="14">
        <v>50</v>
      </c>
      <c r="F19" s="14">
        <v>2</v>
      </c>
      <c r="G19" s="14">
        <v>1</v>
      </c>
      <c r="H19" s="14">
        <v>98</v>
      </c>
      <c r="I19" s="14">
        <v>2</v>
      </c>
      <c r="J19" s="14">
        <v>20</v>
      </c>
      <c r="K19" s="14"/>
      <c r="L19" s="14">
        <v>1</v>
      </c>
      <c r="M19" s="14">
        <v>338</v>
      </c>
      <c r="N19" s="14">
        <v>7752</v>
      </c>
      <c r="O19" s="14">
        <v>9</v>
      </c>
      <c r="P19" s="14">
        <v>7752</v>
      </c>
      <c r="Q19" s="14">
        <v>416</v>
      </c>
      <c r="R19" s="14"/>
      <c r="S19" s="14"/>
      <c r="T19" s="14"/>
      <c r="U19" s="14">
        <v>11</v>
      </c>
      <c r="V19" s="14"/>
      <c r="W19" s="14"/>
      <c r="X19" s="14">
        <v>91</v>
      </c>
      <c r="Y19" s="17">
        <v>57</v>
      </c>
      <c r="Z19" s="14">
        <v>527</v>
      </c>
      <c r="AA19" s="14">
        <v>110</v>
      </c>
      <c r="AB19" s="14"/>
      <c r="AC19" s="14"/>
      <c r="AD19" s="14">
        <v>1193</v>
      </c>
      <c r="AE19" s="14">
        <v>290</v>
      </c>
      <c r="AF19" s="14">
        <v>38</v>
      </c>
      <c r="AG19" s="14">
        <v>200</v>
      </c>
      <c r="AH19" s="14">
        <v>631</v>
      </c>
      <c r="AI19" s="14">
        <v>118</v>
      </c>
      <c r="AJ19" s="14">
        <v>4</v>
      </c>
      <c r="AK19" s="14">
        <v>178</v>
      </c>
      <c r="AL19" s="18"/>
      <c r="AM19" s="19"/>
      <c r="AN19" s="20">
        <f t="shared" si="0"/>
        <v>4.3624161073825505</v>
      </c>
      <c r="AO19" s="20">
        <f t="shared" si="1"/>
        <v>2.732502396931927</v>
      </c>
      <c r="AP19" s="21">
        <f t="shared" si="2"/>
        <v>1.821668264621285</v>
      </c>
      <c r="AQ19" s="32">
        <f t="shared" si="9"/>
        <v>41.75824175824176</v>
      </c>
      <c r="AR19" s="20">
        <f t="shared" si="3"/>
        <v>3.716203259827421</v>
      </c>
      <c r="AS19" s="22">
        <f t="shared" si="4"/>
        <v>162.03259827420902</v>
      </c>
      <c r="AT19" s="23">
        <f t="shared" si="5"/>
        <v>0.19942473633748803</v>
      </c>
      <c r="AU19" s="22">
        <f t="shared" si="6"/>
        <v>0.2526366251198466</v>
      </c>
      <c r="AV19" s="24">
        <f t="shared" si="7"/>
        <v>5.377551020408164</v>
      </c>
      <c r="AW19" s="22">
        <f t="shared" si="8"/>
        <v>0.13902205177372962</v>
      </c>
      <c r="AX19" s="22">
        <f t="shared" si="10"/>
        <v>0.19130546955624356</v>
      </c>
      <c r="AY19" s="22">
        <f t="shared" si="12"/>
        <v>0.19130546955624356</v>
      </c>
      <c r="AZ19" s="22">
        <f t="shared" si="11"/>
        <v>4.387573964497041</v>
      </c>
    </row>
    <row r="20" spans="1:52" ht="15">
      <c r="A20" s="26" t="s">
        <v>99</v>
      </c>
      <c r="B20" s="27" t="s">
        <v>112</v>
      </c>
      <c r="C20" s="14">
        <v>3075</v>
      </c>
      <c r="D20" s="15" t="s">
        <v>82</v>
      </c>
      <c r="E20" s="16">
        <v>180</v>
      </c>
      <c r="F20" s="14">
        <v>3</v>
      </c>
      <c r="G20" s="14">
        <v>1</v>
      </c>
      <c r="H20" s="14">
        <v>238</v>
      </c>
      <c r="I20" s="14">
        <v>5</v>
      </c>
      <c r="J20" s="14">
        <v>40</v>
      </c>
      <c r="K20" s="14">
        <v>2</v>
      </c>
      <c r="L20" s="14"/>
      <c r="M20" s="14">
        <v>514</v>
      </c>
      <c r="N20" s="14">
        <v>15645</v>
      </c>
      <c r="O20" s="14">
        <v>13</v>
      </c>
      <c r="P20" s="14">
        <v>15645</v>
      </c>
      <c r="Q20" s="14">
        <v>529</v>
      </c>
      <c r="R20" s="14"/>
      <c r="S20" s="14"/>
      <c r="T20" s="14"/>
      <c r="U20" s="14">
        <v>40</v>
      </c>
      <c r="V20" s="14"/>
      <c r="W20" s="14"/>
      <c r="X20" s="14">
        <v>683</v>
      </c>
      <c r="Y20" s="17">
        <v>470</v>
      </c>
      <c r="Z20" s="14">
        <v>6100</v>
      </c>
      <c r="AA20" s="14"/>
      <c r="AB20" s="14">
        <v>30</v>
      </c>
      <c r="AC20" s="14"/>
      <c r="AD20" s="14">
        <v>9750</v>
      </c>
      <c r="AE20" s="14">
        <v>7450</v>
      </c>
      <c r="AF20" s="14">
        <v>158</v>
      </c>
      <c r="AG20" s="14">
        <v>1850</v>
      </c>
      <c r="AH20" s="14">
        <v>2562</v>
      </c>
      <c r="AI20" s="14">
        <v>2200</v>
      </c>
      <c r="AJ20" s="14">
        <v>124</v>
      </c>
      <c r="AK20" s="14">
        <v>5630</v>
      </c>
      <c r="AL20" s="18"/>
      <c r="AM20" s="19"/>
      <c r="AN20" s="20">
        <f t="shared" si="0"/>
        <v>22.211382113821138</v>
      </c>
      <c r="AO20" s="20">
        <f t="shared" si="1"/>
        <v>15.284552845528454</v>
      </c>
      <c r="AP20" s="21">
        <f t="shared" si="2"/>
        <v>5.138211382113822</v>
      </c>
      <c r="AQ20" s="32">
        <f t="shared" si="9"/>
        <v>23.133235724743777</v>
      </c>
      <c r="AR20" s="20">
        <f t="shared" si="3"/>
        <v>5.087804878048781</v>
      </c>
      <c r="AS20" s="22">
        <f t="shared" si="4"/>
        <v>167.15447154471545</v>
      </c>
      <c r="AT20" s="23">
        <f t="shared" si="5"/>
        <v>0.17203252032520325</v>
      </c>
      <c r="AU20" s="22">
        <f t="shared" si="6"/>
        <v>1.983739837398374</v>
      </c>
      <c r="AV20" s="24">
        <f t="shared" si="7"/>
        <v>25.630252100840337</v>
      </c>
      <c r="AW20" s="22">
        <f t="shared" si="8"/>
        <v>2.4227642276422765</v>
      </c>
      <c r="AX20" s="22">
        <f t="shared" si="10"/>
        <v>1.0993927772451262</v>
      </c>
      <c r="AY20" s="22">
        <f t="shared" si="12"/>
        <v>1.0993927772451262</v>
      </c>
      <c r="AZ20" s="22">
        <f t="shared" si="11"/>
        <v>33.463035019455255</v>
      </c>
    </row>
    <row r="21" spans="1:52" ht="15">
      <c r="A21" s="26" t="s">
        <v>101</v>
      </c>
      <c r="B21" s="27" t="s">
        <v>114</v>
      </c>
      <c r="C21" s="14">
        <v>619</v>
      </c>
      <c r="D21" s="15" t="s">
        <v>82</v>
      </c>
      <c r="E21" s="16">
        <v>59</v>
      </c>
      <c r="F21" s="14">
        <v>3</v>
      </c>
      <c r="G21" s="14">
        <v>2</v>
      </c>
      <c r="H21" s="14">
        <v>151</v>
      </c>
      <c r="I21" s="14">
        <v>3</v>
      </c>
      <c r="J21" s="14">
        <v>9</v>
      </c>
      <c r="K21" s="14"/>
      <c r="L21" s="14">
        <v>1</v>
      </c>
      <c r="M21" s="14">
        <v>152</v>
      </c>
      <c r="N21" s="14">
        <v>5129</v>
      </c>
      <c r="O21" s="14">
        <v>4</v>
      </c>
      <c r="P21" s="14">
        <v>5129</v>
      </c>
      <c r="Q21" s="14">
        <v>308</v>
      </c>
      <c r="R21" s="14"/>
      <c r="S21" s="14"/>
      <c r="T21" s="14"/>
      <c r="U21" s="14">
        <v>0</v>
      </c>
      <c r="V21" s="14"/>
      <c r="W21" s="14"/>
      <c r="X21" s="14">
        <v>128</v>
      </c>
      <c r="Y21" s="17">
        <v>67</v>
      </c>
      <c r="Z21" s="14">
        <v>914</v>
      </c>
      <c r="AA21" s="14">
        <v>203</v>
      </c>
      <c r="AB21" s="14"/>
      <c r="AC21" s="14"/>
      <c r="AD21" s="14">
        <v>1259</v>
      </c>
      <c r="AE21" s="14">
        <v>628</v>
      </c>
      <c r="AF21" s="14">
        <v>10</v>
      </c>
      <c r="AG21" s="14">
        <v>271</v>
      </c>
      <c r="AH21" s="14">
        <v>183</v>
      </c>
      <c r="AI21" s="14">
        <v>160</v>
      </c>
      <c r="AJ21" s="14">
        <v>3</v>
      </c>
      <c r="AK21" s="14">
        <v>124</v>
      </c>
      <c r="AL21" s="18"/>
      <c r="AM21" s="19"/>
      <c r="AN21" s="20">
        <f t="shared" si="0"/>
        <v>20.678513731825525</v>
      </c>
      <c r="AO21" s="20">
        <f t="shared" si="1"/>
        <v>10.823909531502423</v>
      </c>
      <c r="AP21" s="21">
        <f t="shared" si="2"/>
        <v>1.615508885298869</v>
      </c>
      <c r="AQ21" s="32">
        <f t="shared" si="9"/>
        <v>7.8125</v>
      </c>
      <c r="AR21" s="20">
        <f t="shared" si="3"/>
        <v>8.2859450726979</v>
      </c>
      <c r="AS21" s="22">
        <f t="shared" si="4"/>
        <v>245.5573505654281</v>
      </c>
      <c r="AT21" s="23">
        <f t="shared" si="5"/>
        <v>0.4975767366720517</v>
      </c>
      <c r="AU21" s="22">
        <f t="shared" si="6"/>
        <v>1.4765751211631664</v>
      </c>
      <c r="AV21" s="24">
        <f t="shared" si="7"/>
        <v>6.052980132450331</v>
      </c>
      <c r="AW21" s="22">
        <f t="shared" si="8"/>
        <v>1.0145395799676897</v>
      </c>
      <c r="AX21" s="22">
        <f t="shared" si="10"/>
        <v>0.3679079742639891</v>
      </c>
      <c r="AY21" s="22">
        <f t="shared" si="12"/>
        <v>0.3679079742639891</v>
      </c>
      <c r="AZ21" s="22">
        <f t="shared" si="11"/>
        <v>12.414473684210526</v>
      </c>
    </row>
    <row r="22" spans="1:52" ht="15">
      <c r="A22" s="26" t="s">
        <v>103</v>
      </c>
      <c r="B22" s="27" t="s">
        <v>116</v>
      </c>
      <c r="C22" s="14">
        <v>3880</v>
      </c>
      <c r="D22" s="15" t="s">
        <v>82</v>
      </c>
      <c r="E22" s="14">
        <v>150</v>
      </c>
      <c r="F22" s="14">
        <v>5</v>
      </c>
      <c r="G22" s="14">
        <v>4</v>
      </c>
      <c r="H22" s="14">
        <v>254</v>
      </c>
      <c r="I22" s="14">
        <v>5</v>
      </c>
      <c r="J22" s="14">
        <v>40</v>
      </c>
      <c r="K22" s="14">
        <v>2</v>
      </c>
      <c r="L22" s="14"/>
      <c r="M22" s="14">
        <v>178</v>
      </c>
      <c r="N22" s="14">
        <v>14049</v>
      </c>
      <c r="O22" s="14">
        <v>15</v>
      </c>
      <c r="P22" s="14">
        <v>14049</v>
      </c>
      <c r="Q22" s="14">
        <v>326</v>
      </c>
      <c r="R22" s="14"/>
      <c r="S22" s="14"/>
      <c r="T22" s="14"/>
      <c r="U22" s="14">
        <v>119</v>
      </c>
      <c r="V22" s="14"/>
      <c r="W22" s="14"/>
      <c r="X22" s="14">
        <v>389</v>
      </c>
      <c r="Y22" s="17">
        <v>298</v>
      </c>
      <c r="Z22" s="14">
        <v>3146</v>
      </c>
      <c r="AA22" s="14">
        <v>737</v>
      </c>
      <c r="AB22" s="14">
        <v>43</v>
      </c>
      <c r="AC22" s="14"/>
      <c r="AD22" s="14">
        <v>3806</v>
      </c>
      <c r="AE22" s="14">
        <v>5462</v>
      </c>
      <c r="AF22" s="14">
        <v>158</v>
      </c>
      <c r="AG22" s="14">
        <v>394</v>
      </c>
      <c r="AH22" s="14">
        <v>996</v>
      </c>
      <c r="AI22" s="14">
        <v>2544</v>
      </c>
      <c r="AJ22" s="14">
        <v>40</v>
      </c>
      <c r="AK22" s="14">
        <v>927</v>
      </c>
      <c r="AL22" s="18">
        <v>5</v>
      </c>
      <c r="AM22" s="19">
        <v>114</v>
      </c>
      <c r="AN22" s="20">
        <f t="shared" si="0"/>
        <v>10.025773195876289</v>
      </c>
      <c r="AO22" s="20">
        <f t="shared" si="1"/>
        <v>7.680412371134021</v>
      </c>
      <c r="AP22" s="21">
        <f t="shared" si="2"/>
        <v>4.072164948453608</v>
      </c>
      <c r="AQ22" s="32">
        <f t="shared" si="9"/>
        <v>40.616966580976865</v>
      </c>
      <c r="AR22" s="20">
        <f t="shared" si="3"/>
        <v>3.620876288659794</v>
      </c>
      <c r="AS22" s="22">
        <f t="shared" si="4"/>
        <v>45.87628865979381</v>
      </c>
      <c r="AT22" s="23">
        <f t="shared" si="5"/>
        <v>0.08402061855670104</v>
      </c>
      <c r="AU22" s="22">
        <f t="shared" si="6"/>
        <v>0.8108247422680412</v>
      </c>
      <c r="AV22" s="24">
        <f t="shared" si="7"/>
        <v>12.385826771653543</v>
      </c>
      <c r="AW22" s="22">
        <f t="shared" si="8"/>
        <v>1.4077319587628867</v>
      </c>
      <c r="AX22" s="22">
        <f t="shared" si="10"/>
        <v>0.6596910812157449</v>
      </c>
      <c r="AY22" s="22">
        <f t="shared" si="12"/>
        <v>0.6596910812157449</v>
      </c>
      <c r="AZ22" s="22">
        <f t="shared" si="11"/>
        <v>52.06741573033708</v>
      </c>
    </row>
    <row r="23" spans="1:52" ht="15">
      <c r="A23" s="26" t="s">
        <v>105</v>
      </c>
      <c r="B23" s="27" t="s">
        <v>118</v>
      </c>
      <c r="C23" s="14">
        <v>516</v>
      </c>
      <c r="D23" s="15" t="s">
        <v>82</v>
      </c>
      <c r="E23" s="14">
        <v>60</v>
      </c>
      <c r="F23" s="14">
        <v>5</v>
      </c>
      <c r="G23" s="14">
        <v>3</v>
      </c>
      <c r="H23" s="14">
        <v>86</v>
      </c>
      <c r="I23" s="14">
        <v>2</v>
      </c>
      <c r="J23" s="14">
        <v>9</v>
      </c>
      <c r="K23" s="14"/>
      <c r="L23" s="14">
        <v>1</v>
      </c>
      <c r="M23" s="14">
        <v>88</v>
      </c>
      <c r="N23" s="14">
        <v>3475</v>
      </c>
      <c r="O23" s="14">
        <v>8</v>
      </c>
      <c r="P23" s="14">
        <v>3475</v>
      </c>
      <c r="Q23" s="14">
        <v>232</v>
      </c>
      <c r="R23" s="14"/>
      <c r="S23" s="14"/>
      <c r="T23" s="14"/>
      <c r="U23" s="14">
        <v>0</v>
      </c>
      <c r="V23" s="14"/>
      <c r="W23" s="14"/>
      <c r="X23" s="14">
        <v>35</v>
      </c>
      <c r="Y23" s="17">
        <v>23</v>
      </c>
      <c r="Z23" s="14">
        <v>449</v>
      </c>
      <c r="AA23" s="14">
        <v>290</v>
      </c>
      <c r="AB23" s="14"/>
      <c r="AC23" s="14"/>
      <c r="AD23" s="14">
        <v>747</v>
      </c>
      <c r="AE23" s="14">
        <v>634</v>
      </c>
      <c r="AF23" s="14">
        <v>7</v>
      </c>
      <c r="AG23" s="14">
        <v>42</v>
      </c>
      <c r="AH23" s="14">
        <v>110</v>
      </c>
      <c r="AI23" s="14">
        <v>145</v>
      </c>
      <c r="AJ23" s="14"/>
      <c r="AK23" s="14"/>
      <c r="AL23" s="18"/>
      <c r="AM23" s="19"/>
      <c r="AN23" s="20">
        <f t="shared" si="0"/>
        <v>6.782945736434108</v>
      </c>
      <c r="AO23" s="20">
        <f t="shared" si="1"/>
        <v>4.457364341085271</v>
      </c>
      <c r="AP23" s="21">
        <f t="shared" si="2"/>
        <v>1.3565891472868217</v>
      </c>
      <c r="AQ23" s="32">
        <f t="shared" si="9"/>
        <v>20</v>
      </c>
      <c r="AR23" s="20">
        <f t="shared" si="3"/>
        <v>6.734496124031008</v>
      </c>
      <c r="AS23" s="22">
        <f t="shared" si="4"/>
        <v>170.54263565891472</v>
      </c>
      <c r="AT23" s="23">
        <f t="shared" si="5"/>
        <v>0.4496124031007752</v>
      </c>
      <c r="AU23" s="22">
        <f t="shared" si="6"/>
        <v>0.8701550387596899</v>
      </c>
      <c r="AV23" s="24">
        <f t="shared" si="7"/>
        <v>5.22093023255814</v>
      </c>
      <c r="AW23" s="22">
        <f t="shared" si="8"/>
        <v>1.2286821705426356</v>
      </c>
      <c r="AX23" s="22">
        <f t="shared" si="10"/>
        <v>0.39741007194244604</v>
      </c>
      <c r="AY23" s="22">
        <f t="shared" si="12"/>
        <v>0.39741007194244604</v>
      </c>
      <c r="AZ23" s="22">
        <f t="shared" si="11"/>
        <v>15.693181818181818</v>
      </c>
    </row>
    <row r="24" spans="1:52" ht="15">
      <c r="A24" s="26" t="s">
        <v>107</v>
      </c>
      <c r="B24" s="29" t="s">
        <v>119</v>
      </c>
      <c r="C24" s="14">
        <v>401</v>
      </c>
      <c r="D24" s="15" t="s">
        <v>82</v>
      </c>
      <c r="E24" s="14">
        <v>45</v>
      </c>
      <c r="F24" s="14">
        <v>3</v>
      </c>
      <c r="G24" s="14">
        <v>2</v>
      </c>
      <c r="H24" s="14">
        <v>152</v>
      </c>
      <c r="I24" s="14">
        <v>3</v>
      </c>
      <c r="J24" s="14">
        <v>16</v>
      </c>
      <c r="K24" s="14"/>
      <c r="L24" s="14">
        <v>1</v>
      </c>
      <c r="M24" s="14">
        <v>75</v>
      </c>
      <c r="N24" s="14">
        <v>3654</v>
      </c>
      <c r="O24" s="14">
        <v>15</v>
      </c>
      <c r="P24" s="14">
        <v>3654</v>
      </c>
      <c r="Q24" s="14">
        <v>103</v>
      </c>
      <c r="R24" s="14"/>
      <c r="S24" s="14"/>
      <c r="T24" s="14"/>
      <c r="U24" s="14">
        <v>0</v>
      </c>
      <c r="V24" s="14"/>
      <c r="W24" s="14"/>
      <c r="X24" s="14">
        <v>125</v>
      </c>
      <c r="Y24" s="17">
        <v>87</v>
      </c>
      <c r="Z24" s="14">
        <v>1147</v>
      </c>
      <c r="AA24" s="14">
        <v>0</v>
      </c>
      <c r="AB24" s="14"/>
      <c r="AC24" s="14"/>
      <c r="AD24" s="14">
        <v>1104</v>
      </c>
      <c r="AE24" s="14">
        <v>974</v>
      </c>
      <c r="AF24" s="14">
        <v>33</v>
      </c>
      <c r="AG24" s="14">
        <v>214</v>
      </c>
      <c r="AH24" s="14">
        <v>247</v>
      </c>
      <c r="AI24" s="14">
        <v>321</v>
      </c>
      <c r="AJ24" s="14">
        <v>5</v>
      </c>
      <c r="AK24" s="14">
        <v>232</v>
      </c>
      <c r="AL24" s="18">
        <v>0</v>
      </c>
      <c r="AM24" s="19"/>
      <c r="AN24" s="20">
        <f t="shared" si="0"/>
        <v>31.17206982543641</v>
      </c>
      <c r="AO24" s="20">
        <f t="shared" si="1"/>
        <v>21.695760598503743</v>
      </c>
      <c r="AP24" s="21">
        <f t="shared" si="2"/>
        <v>8.229426433915211</v>
      </c>
      <c r="AQ24" s="32">
        <f t="shared" si="9"/>
        <v>26.400000000000002</v>
      </c>
      <c r="AR24" s="20">
        <f t="shared" si="3"/>
        <v>9.11221945137157</v>
      </c>
      <c r="AS24" s="22">
        <f t="shared" si="4"/>
        <v>187.03241895261846</v>
      </c>
      <c r="AT24" s="23">
        <f t="shared" si="5"/>
        <v>0.256857855361596</v>
      </c>
      <c r="AU24" s="22">
        <f t="shared" si="6"/>
        <v>2.8603491271820447</v>
      </c>
      <c r="AV24" s="24">
        <f t="shared" si="7"/>
        <v>7.546052631578948</v>
      </c>
      <c r="AW24" s="22">
        <f t="shared" si="8"/>
        <v>2.428927680798005</v>
      </c>
      <c r="AX24" s="22">
        <f t="shared" si="10"/>
        <v>0.5686918445539135</v>
      </c>
      <c r="AY24" s="22">
        <f t="shared" si="12"/>
        <v>0.5686918445539135</v>
      </c>
      <c r="AZ24" s="22">
        <f t="shared" si="11"/>
        <v>27.706666666666667</v>
      </c>
    </row>
    <row r="25" spans="1:52" ht="15">
      <c r="A25" s="26" t="s">
        <v>109</v>
      </c>
      <c r="B25" s="29" t="s">
        <v>120</v>
      </c>
      <c r="C25" s="14">
        <v>1573</v>
      </c>
      <c r="D25" s="15" t="s">
        <v>82</v>
      </c>
      <c r="E25" s="14">
        <v>66</v>
      </c>
      <c r="F25" s="14">
        <v>4</v>
      </c>
      <c r="G25" s="14">
        <v>3</v>
      </c>
      <c r="H25" s="14">
        <v>222</v>
      </c>
      <c r="I25" s="14">
        <v>5</v>
      </c>
      <c r="J25" s="14">
        <v>20</v>
      </c>
      <c r="K25" s="14"/>
      <c r="L25" s="14">
        <v>1</v>
      </c>
      <c r="M25" s="14">
        <v>158</v>
      </c>
      <c r="N25" s="14">
        <v>5323</v>
      </c>
      <c r="O25" s="14">
        <v>14</v>
      </c>
      <c r="P25" s="14">
        <v>5323</v>
      </c>
      <c r="Q25" s="14">
        <v>390</v>
      </c>
      <c r="R25" s="14"/>
      <c r="S25" s="14"/>
      <c r="T25" s="14"/>
      <c r="U25" s="14">
        <v>24</v>
      </c>
      <c r="V25" s="14"/>
      <c r="W25" s="14"/>
      <c r="X25" s="14">
        <v>101</v>
      </c>
      <c r="Y25" s="17">
        <v>101</v>
      </c>
      <c r="Z25" s="14">
        <v>699</v>
      </c>
      <c r="AA25" s="14">
        <v>53</v>
      </c>
      <c r="AB25" s="14"/>
      <c r="AC25" s="14"/>
      <c r="AD25" s="14">
        <v>596</v>
      </c>
      <c r="AE25" s="14">
        <v>1245</v>
      </c>
      <c r="AF25" s="14">
        <v>54</v>
      </c>
      <c r="AG25" s="14">
        <v>355</v>
      </c>
      <c r="AH25" s="14">
        <v>144</v>
      </c>
      <c r="AI25" s="14">
        <v>458</v>
      </c>
      <c r="AJ25" s="14">
        <v>32</v>
      </c>
      <c r="AK25" s="14">
        <v>364</v>
      </c>
      <c r="AL25" s="18">
        <v>5</v>
      </c>
      <c r="AM25" s="19">
        <v>57</v>
      </c>
      <c r="AN25" s="20">
        <f t="shared" si="0"/>
        <v>6.42085187539733</v>
      </c>
      <c r="AO25" s="20">
        <f t="shared" si="1"/>
        <v>6.42085187539733</v>
      </c>
      <c r="AP25" s="21">
        <f t="shared" si="2"/>
        <v>3.4329307056579785</v>
      </c>
      <c r="AQ25" s="32">
        <f t="shared" si="9"/>
        <v>53.46534653465347</v>
      </c>
      <c r="AR25" s="20">
        <f t="shared" si="3"/>
        <v>3.3839796567069294</v>
      </c>
      <c r="AS25" s="22">
        <f t="shared" si="4"/>
        <v>100.44500953591863</v>
      </c>
      <c r="AT25" s="23">
        <f t="shared" si="5"/>
        <v>0.24793388429752067</v>
      </c>
      <c r="AU25" s="22">
        <f t="shared" si="6"/>
        <v>0.4443738080101716</v>
      </c>
      <c r="AV25" s="24">
        <f t="shared" si="7"/>
        <v>3.1486486486486487</v>
      </c>
      <c r="AW25" s="22">
        <f t="shared" si="8"/>
        <v>0.7914812460267006</v>
      </c>
      <c r="AX25" s="22">
        <f t="shared" si="10"/>
        <v>0.34585759909825287</v>
      </c>
      <c r="AY25" s="22">
        <f t="shared" si="12"/>
        <v>0.34585759909825287</v>
      </c>
      <c r="AZ25" s="22">
        <f t="shared" si="11"/>
        <v>11.651898734177216</v>
      </c>
    </row>
    <row r="26" spans="1:52" ht="15">
      <c r="A26" s="26" t="s">
        <v>111</v>
      </c>
      <c r="B26" s="27" t="s">
        <v>122</v>
      </c>
      <c r="C26" s="14">
        <v>1482</v>
      </c>
      <c r="D26" s="15" t="s">
        <v>82</v>
      </c>
      <c r="E26" s="14">
        <v>61</v>
      </c>
      <c r="F26" s="14">
        <v>3</v>
      </c>
      <c r="G26" s="14">
        <v>2</v>
      </c>
      <c r="H26" s="14">
        <v>143</v>
      </c>
      <c r="I26" s="14">
        <v>3</v>
      </c>
      <c r="J26" s="14">
        <v>12</v>
      </c>
      <c r="K26" s="14"/>
      <c r="L26" s="14">
        <v>1</v>
      </c>
      <c r="M26" s="14">
        <v>203</v>
      </c>
      <c r="N26" s="14">
        <v>5174</v>
      </c>
      <c r="O26" s="14">
        <v>11</v>
      </c>
      <c r="P26" s="14">
        <v>5174</v>
      </c>
      <c r="Q26" s="14">
        <v>465</v>
      </c>
      <c r="R26" s="14"/>
      <c r="S26" s="14"/>
      <c r="T26" s="14"/>
      <c r="U26" s="14">
        <v>13</v>
      </c>
      <c r="V26" s="14"/>
      <c r="W26" s="14"/>
      <c r="X26" s="14">
        <v>113</v>
      </c>
      <c r="Y26" s="17">
        <v>113</v>
      </c>
      <c r="Z26" s="14">
        <v>1502</v>
      </c>
      <c r="AA26" s="14">
        <v>323</v>
      </c>
      <c r="AB26" s="14"/>
      <c r="AC26" s="14"/>
      <c r="AD26" s="14">
        <v>1079</v>
      </c>
      <c r="AE26" s="14">
        <v>1655</v>
      </c>
      <c r="AF26" s="14">
        <v>40</v>
      </c>
      <c r="AG26" s="14">
        <v>408</v>
      </c>
      <c r="AH26" s="14">
        <v>205</v>
      </c>
      <c r="AI26" s="14">
        <v>980</v>
      </c>
      <c r="AJ26" s="14">
        <v>48</v>
      </c>
      <c r="AK26" s="14">
        <v>745</v>
      </c>
      <c r="AL26" s="18">
        <v>1</v>
      </c>
      <c r="AM26" s="19">
        <v>15</v>
      </c>
      <c r="AN26" s="20">
        <f t="shared" si="0"/>
        <v>7.624831309041835</v>
      </c>
      <c r="AO26" s="20">
        <f t="shared" si="1"/>
        <v>7.624831309041835</v>
      </c>
      <c r="AP26" s="21">
        <f t="shared" si="2"/>
        <v>2.699055330634278</v>
      </c>
      <c r="AQ26" s="32">
        <f t="shared" si="9"/>
        <v>35.39823008849557</v>
      </c>
      <c r="AR26" s="20">
        <f t="shared" si="3"/>
        <v>3.491228070175439</v>
      </c>
      <c r="AS26" s="22">
        <f t="shared" si="4"/>
        <v>136.9770580296896</v>
      </c>
      <c r="AT26" s="23">
        <f t="shared" si="5"/>
        <v>0.31376518218623484</v>
      </c>
      <c r="AU26" s="22">
        <f t="shared" si="6"/>
        <v>1.0134952766531713</v>
      </c>
      <c r="AV26" s="24">
        <f t="shared" si="7"/>
        <v>10.503496503496503</v>
      </c>
      <c r="AW26" s="22">
        <f t="shared" si="8"/>
        <v>1.1167341430499325</v>
      </c>
      <c r="AX26" s="22">
        <f t="shared" si="10"/>
        <v>0.5284112872052571</v>
      </c>
      <c r="AY26" s="22">
        <f t="shared" si="12"/>
        <v>0.5284112872052571</v>
      </c>
      <c r="AZ26" s="22">
        <f t="shared" si="11"/>
        <v>13.467980295566502</v>
      </c>
    </row>
    <row r="27" spans="1:52" ht="15">
      <c r="A27" s="26" t="s">
        <v>113</v>
      </c>
      <c r="B27" s="27" t="s">
        <v>124</v>
      </c>
      <c r="C27" s="14">
        <v>2039</v>
      </c>
      <c r="D27" s="15" t="s">
        <v>82</v>
      </c>
      <c r="E27" s="14">
        <v>150</v>
      </c>
      <c r="F27" s="14">
        <v>9</v>
      </c>
      <c r="G27" s="14">
        <v>6</v>
      </c>
      <c r="H27" s="14">
        <v>243</v>
      </c>
      <c r="I27" s="14">
        <v>5</v>
      </c>
      <c r="J27" s="14">
        <v>44</v>
      </c>
      <c r="K27" s="14">
        <v>1</v>
      </c>
      <c r="L27" s="14"/>
      <c r="M27" s="14">
        <v>432</v>
      </c>
      <c r="N27" s="14">
        <v>8429</v>
      </c>
      <c r="O27" s="14">
        <v>26</v>
      </c>
      <c r="P27" s="14">
        <v>8429</v>
      </c>
      <c r="Q27" s="14">
        <v>504</v>
      </c>
      <c r="R27" s="14"/>
      <c r="S27" s="14"/>
      <c r="T27" s="14"/>
      <c r="U27" s="14">
        <v>339</v>
      </c>
      <c r="V27" s="14"/>
      <c r="W27" s="14"/>
      <c r="X27" s="14">
        <v>211</v>
      </c>
      <c r="Y27" s="17">
        <v>211</v>
      </c>
      <c r="Z27" s="14">
        <v>6644</v>
      </c>
      <c r="AA27" s="14">
        <v>140</v>
      </c>
      <c r="AB27" s="14"/>
      <c r="AC27" s="14"/>
      <c r="AD27" s="14">
        <v>1598</v>
      </c>
      <c r="AE27" s="14">
        <v>7793</v>
      </c>
      <c r="AF27" s="14">
        <v>60</v>
      </c>
      <c r="AG27" s="14">
        <v>1048</v>
      </c>
      <c r="AH27" s="14">
        <v>236</v>
      </c>
      <c r="AI27" s="14">
        <v>970</v>
      </c>
      <c r="AJ27" s="14">
        <v>96</v>
      </c>
      <c r="AK27" s="14">
        <v>5949</v>
      </c>
      <c r="AL27" s="18">
        <v>2</v>
      </c>
      <c r="AM27" s="19">
        <v>76</v>
      </c>
      <c r="AN27" s="20">
        <f t="shared" si="0"/>
        <v>10.348209906817067</v>
      </c>
      <c r="AO27" s="20">
        <f t="shared" si="1"/>
        <v>10.348209906817067</v>
      </c>
      <c r="AP27" s="21">
        <f t="shared" si="2"/>
        <v>2.942618930848455</v>
      </c>
      <c r="AQ27" s="32">
        <f t="shared" si="9"/>
        <v>28.436018957345972</v>
      </c>
      <c r="AR27" s="20">
        <f t="shared" si="3"/>
        <v>4.133889161353605</v>
      </c>
      <c r="AS27" s="22">
        <f t="shared" si="4"/>
        <v>211.8685630210888</v>
      </c>
      <c r="AT27" s="23">
        <f t="shared" si="5"/>
        <v>0.24717999019127024</v>
      </c>
      <c r="AU27" s="22">
        <f t="shared" si="6"/>
        <v>3.2584600294261894</v>
      </c>
      <c r="AV27" s="24">
        <f t="shared" si="7"/>
        <v>27.34156378600823</v>
      </c>
      <c r="AW27" s="22">
        <f t="shared" si="8"/>
        <v>3.8219715546836683</v>
      </c>
      <c r="AX27" s="22">
        <f t="shared" si="10"/>
        <v>1.1141297900106775</v>
      </c>
      <c r="AY27" s="22">
        <f t="shared" si="12"/>
        <v>1.1141297900106775</v>
      </c>
      <c r="AZ27" s="22">
        <f t="shared" si="11"/>
        <v>21.738425925925927</v>
      </c>
    </row>
    <row r="28" spans="1:52" ht="15">
      <c r="A28" s="26" t="s">
        <v>115</v>
      </c>
      <c r="B28" s="27" t="s">
        <v>130</v>
      </c>
      <c r="C28" s="14">
        <v>549</v>
      </c>
      <c r="D28" s="15" t="s">
        <v>82</v>
      </c>
      <c r="E28" s="14">
        <v>42</v>
      </c>
      <c r="F28" s="14">
        <v>2</v>
      </c>
      <c r="G28" s="14">
        <v>1</v>
      </c>
      <c r="H28" s="14">
        <v>170</v>
      </c>
      <c r="I28" s="14">
        <v>4</v>
      </c>
      <c r="J28" s="14">
        <v>20</v>
      </c>
      <c r="K28" s="14"/>
      <c r="L28" s="14">
        <v>1</v>
      </c>
      <c r="M28" s="14">
        <v>161</v>
      </c>
      <c r="N28" s="14">
        <v>3886</v>
      </c>
      <c r="O28" s="14">
        <v>9</v>
      </c>
      <c r="P28" s="14">
        <v>3886</v>
      </c>
      <c r="Q28" s="14">
        <v>342</v>
      </c>
      <c r="R28" s="14"/>
      <c r="S28" s="14"/>
      <c r="T28" s="14"/>
      <c r="U28" s="14">
        <v>6</v>
      </c>
      <c r="V28" s="14"/>
      <c r="W28" s="14"/>
      <c r="X28" s="14">
        <v>80</v>
      </c>
      <c r="Y28" s="17">
        <v>80</v>
      </c>
      <c r="Z28" s="14">
        <v>1133</v>
      </c>
      <c r="AA28" s="14">
        <v>500</v>
      </c>
      <c r="AB28" s="14"/>
      <c r="AC28" s="14"/>
      <c r="AD28" s="14">
        <v>1561</v>
      </c>
      <c r="AE28" s="14">
        <v>2621</v>
      </c>
      <c r="AF28" s="14">
        <v>24</v>
      </c>
      <c r="AG28" s="14">
        <v>927</v>
      </c>
      <c r="AH28" s="14">
        <v>1164</v>
      </c>
      <c r="AI28" s="14">
        <v>1991</v>
      </c>
      <c r="AJ28" s="14">
        <v>11</v>
      </c>
      <c r="AK28" s="14">
        <v>230</v>
      </c>
      <c r="AL28" s="18">
        <v>0</v>
      </c>
      <c r="AM28" s="19">
        <v>0</v>
      </c>
      <c r="AN28" s="20">
        <f t="shared" si="0"/>
        <v>14.571948998178508</v>
      </c>
      <c r="AO28" s="20">
        <f t="shared" si="1"/>
        <v>14.571948998178508</v>
      </c>
      <c r="AP28" s="21">
        <f t="shared" si="2"/>
        <v>4.371584699453552</v>
      </c>
      <c r="AQ28" s="32">
        <f t="shared" si="9"/>
        <v>30</v>
      </c>
      <c r="AR28" s="20">
        <f t="shared" si="3"/>
        <v>7.0783242258652095</v>
      </c>
      <c r="AS28" s="22">
        <f t="shared" si="4"/>
        <v>293.26047358834245</v>
      </c>
      <c r="AT28" s="23">
        <f t="shared" si="5"/>
        <v>0.6229508196721312</v>
      </c>
      <c r="AU28" s="22">
        <f t="shared" si="6"/>
        <v>2.063752276867031</v>
      </c>
      <c r="AV28" s="24">
        <f t="shared" si="7"/>
        <v>6.6647058823529415</v>
      </c>
      <c r="AW28" s="22">
        <f t="shared" si="8"/>
        <v>4.774134790528233</v>
      </c>
      <c r="AX28" s="22">
        <f t="shared" si="10"/>
        <v>1.076170869788986</v>
      </c>
      <c r="AY28" s="22">
        <f t="shared" si="12"/>
        <v>1.076170869788986</v>
      </c>
      <c r="AZ28" s="22">
        <f t="shared" si="11"/>
        <v>25.975155279503106</v>
      </c>
    </row>
    <row r="29" spans="1:52" ht="15">
      <c r="A29" s="26" t="s">
        <v>117</v>
      </c>
      <c r="B29" s="27" t="s">
        <v>132</v>
      </c>
      <c r="C29" s="14">
        <v>486</v>
      </c>
      <c r="D29" s="15" t="s">
        <v>82</v>
      </c>
      <c r="E29" s="14">
        <v>41</v>
      </c>
      <c r="F29" s="14">
        <v>1</v>
      </c>
      <c r="G29" s="14">
        <v>0</v>
      </c>
      <c r="H29" s="14">
        <v>131</v>
      </c>
      <c r="I29" s="14">
        <v>4</v>
      </c>
      <c r="J29" s="14">
        <v>12</v>
      </c>
      <c r="K29" s="14"/>
      <c r="L29" s="14">
        <v>1</v>
      </c>
      <c r="M29" s="14">
        <v>133</v>
      </c>
      <c r="N29" s="14">
        <v>4637</v>
      </c>
      <c r="O29" s="14">
        <v>9</v>
      </c>
      <c r="P29" s="14">
        <v>4637</v>
      </c>
      <c r="Q29" s="14">
        <v>302</v>
      </c>
      <c r="R29" s="14"/>
      <c r="S29" s="14"/>
      <c r="T29" s="14"/>
      <c r="U29" s="14">
        <v>0</v>
      </c>
      <c r="V29" s="14"/>
      <c r="W29" s="14"/>
      <c r="X29" s="14">
        <v>103</v>
      </c>
      <c r="Y29" s="17">
        <v>103</v>
      </c>
      <c r="Z29" s="14">
        <v>332</v>
      </c>
      <c r="AA29" s="14"/>
      <c r="AB29" s="14"/>
      <c r="AC29" s="14"/>
      <c r="AD29" s="14">
        <v>345</v>
      </c>
      <c r="AE29" s="14">
        <v>332</v>
      </c>
      <c r="AF29" s="14">
        <v>13</v>
      </c>
      <c r="AG29" s="14">
        <v>92</v>
      </c>
      <c r="AH29" s="14">
        <v>42</v>
      </c>
      <c r="AI29" s="14">
        <v>72</v>
      </c>
      <c r="AJ29" s="14">
        <v>1</v>
      </c>
      <c r="AK29" s="14">
        <v>17</v>
      </c>
      <c r="AL29" s="18">
        <v>0</v>
      </c>
      <c r="AM29" s="19">
        <v>0</v>
      </c>
      <c r="AN29" s="20">
        <f t="shared" si="0"/>
        <v>21.193415637860085</v>
      </c>
      <c r="AO29" s="20">
        <f t="shared" si="1"/>
        <v>21.193415637860085</v>
      </c>
      <c r="AP29" s="21">
        <f t="shared" si="2"/>
        <v>2.674897119341564</v>
      </c>
      <c r="AQ29" s="32">
        <f t="shared" si="9"/>
        <v>12.62135922330097</v>
      </c>
      <c r="AR29" s="20">
        <f t="shared" si="3"/>
        <v>9.541152263374485</v>
      </c>
      <c r="AS29" s="22">
        <f t="shared" si="4"/>
        <v>273.6625514403292</v>
      </c>
      <c r="AT29" s="23">
        <f t="shared" si="5"/>
        <v>0.6213991769547325</v>
      </c>
      <c r="AU29" s="22">
        <f t="shared" si="6"/>
        <v>0.6831275720164609</v>
      </c>
      <c r="AV29" s="24">
        <f t="shared" si="7"/>
        <v>2.5343511450381677</v>
      </c>
      <c r="AW29" s="22">
        <f t="shared" si="8"/>
        <v>0.6831275720164609</v>
      </c>
      <c r="AX29" s="22">
        <f t="shared" si="10"/>
        <v>0.14599956868665084</v>
      </c>
      <c r="AY29" s="22">
        <f t="shared" si="12"/>
        <v>0.14599956868665084</v>
      </c>
      <c r="AZ29" s="22">
        <f t="shared" si="11"/>
        <v>5.090225563909774</v>
      </c>
    </row>
    <row r="30" spans="1:52" ht="15">
      <c r="A30" s="26" t="s">
        <v>153</v>
      </c>
      <c r="B30" s="27" t="s">
        <v>133</v>
      </c>
      <c r="C30" s="14">
        <v>415</v>
      </c>
      <c r="D30" s="15" t="s">
        <v>82</v>
      </c>
      <c r="E30" s="14">
        <v>70</v>
      </c>
      <c r="F30" s="14">
        <v>3</v>
      </c>
      <c r="G30" s="14">
        <v>2</v>
      </c>
      <c r="H30" s="14">
        <v>244</v>
      </c>
      <c r="I30" s="14">
        <v>5</v>
      </c>
      <c r="J30" s="14">
        <v>40</v>
      </c>
      <c r="K30" s="14">
        <v>1</v>
      </c>
      <c r="L30" s="14"/>
      <c r="M30" s="14">
        <v>217</v>
      </c>
      <c r="N30" s="14">
        <v>4323</v>
      </c>
      <c r="O30" s="14">
        <v>10</v>
      </c>
      <c r="P30" s="14">
        <v>4323</v>
      </c>
      <c r="Q30" s="14">
        <v>550</v>
      </c>
      <c r="R30" s="14"/>
      <c r="S30" s="14"/>
      <c r="T30" s="14"/>
      <c r="U30" s="14">
        <v>0</v>
      </c>
      <c r="V30" s="14"/>
      <c r="W30" s="14"/>
      <c r="X30" s="14">
        <v>67</v>
      </c>
      <c r="Y30" s="17">
        <v>42</v>
      </c>
      <c r="Z30" s="14">
        <v>1583</v>
      </c>
      <c r="AA30" s="14">
        <v>720</v>
      </c>
      <c r="AB30" s="14"/>
      <c r="AC30" s="14"/>
      <c r="AD30" s="14">
        <v>775</v>
      </c>
      <c r="AE30" s="14">
        <v>303</v>
      </c>
      <c r="AF30" s="14">
        <v>14</v>
      </c>
      <c r="AG30" s="14">
        <v>601</v>
      </c>
      <c r="AH30" s="14">
        <v>258</v>
      </c>
      <c r="AI30" s="14">
        <v>129</v>
      </c>
      <c r="AJ30" s="14">
        <v>41</v>
      </c>
      <c r="AK30" s="14">
        <v>696</v>
      </c>
      <c r="AL30" s="18"/>
      <c r="AM30" s="19"/>
      <c r="AN30" s="20">
        <f t="shared" si="0"/>
        <v>16.14457831325301</v>
      </c>
      <c r="AO30" s="20">
        <f t="shared" si="1"/>
        <v>10.120481927710843</v>
      </c>
      <c r="AP30" s="21">
        <f t="shared" si="2"/>
        <v>3.3734939759036147</v>
      </c>
      <c r="AQ30" s="20">
        <f t="shared" si="9"/>
        <v>20.8955223880597</v>
      </c>
      <c r="AR30" s="20">
        <f t="shared" si="3"/>
        <v>10.416867469879518</v>
      </c>
      <c r="AS30" s="22">
        <f t="shared" si="4"/>
        <v>522.8915662650603</v>
      </c>
      <c r="AT30" s="23">
        <f t="shared" si="5"/>
        <v>1.3253012048192772</v>
      </c>
      <c r="AU30" s="22">
        <f t="shared" si="6"/>
        <v>3.814457831325301</v>
      </c>
      <c r="AV30" s="24">
        <f t="shared" si="7"/>
        <v>6.487704918032787</v>
      </c>
      <c r="AW30" s="22">
        <f t="shared" si="8"/>
        <v>0.7301204819277108</v>
      </c>
      <c r="AX30" s="22">
        <f t="shared" si="10"/>
        <v>0.24936386768447838</v>
      </c>
      <c r="AY30" s="22">
        <f t="shared" si="12"/>
        <v>0.24936386768447838</v>
      </c>
      <c r="AZ30" s="22">
        <f t="shared" si="11"/>
        <v>4.967741935483871</v>
      </c>
    </row>
    <row r="31" spans="1:52" ht="15">
      <c r="A31" s="26" t="s">
        <v>154</v>
      </c>
      <c r="B31" s="27" t="s">
        <v>134</v>
      </c>
      <c r="C31" s="14">
        <v>482</v>
      </c>
      <c r="D31" s="15" t="s">
        <v>82</v>
      </c>
      <c r="E31" s="14">
        <v>60</v>
      </c>
      <c r="F31" s="14">
        <v>5</v>
      </c>
      <c r="G31" s="14">
        <v>4</v>
      </c>
      <c r="H31" s="14">
        <v>243</v>
      </c>
      <c r="I31" s="14">
        <v>5</v>
      </c>
      <c r="J31" s="14">
        <v>25</v>
      </c>
      <c r="K31" s="14"/>
      <c r="L31" s="14">
        <v>1</v>
      </c>
      <c r="M31" s="14">
        <v>335</v>
      </c>
      <c r="N31" s="14">
        <v>3500</v>
      </c>
      <c r="O31" s="14">
        <v>7</v>
      </c>
      <c r="P31" s="14">
        <v>3500</v>
      </c>
      <c r="Q31" s="14">
        <v>369</v>
      </c>
      <c r="R31" s="14"/>
      <c r="S31" s="14"/>
      <c r="T31" s="14"/>
      <c r="U31" s="14">
        <v>0</v>
      </c>
      <c r="V31" s="14"/>
      <c r="W31" s="14"/>
      <c r="X31" s="14">
        <v>113</v>
      </c>
      <c r="Y31" s="17">
        <v>113</v>
      </c>
      <c r="Z31" s="14">
        <v>2556</v>
      </c>
      <c r="AA31" s="14">
        <v>2269</v>
      </c>
      <c r="AB31" s="14"/>
      <c r="AC31" s="14"/>
      <c r="AD31" s="14">
        <v>942</v>
      </c>
      <c r="AE31" s="14">
        <v>787</v>
      </c>
      <c r="AF31" s="14">
        <v>21</v>
      </c>
      <c r="AG31" s="14">
        <v>1743</v>
      </c>
      <c r="AH31" s="14">
        <v>223</v>
      </c>
      <c r="AI31" s="14">
        <v>91</v>
      </c>
      <c r="AJ31" s="14">
        <v>23</v>
      </c>
      <c r="AK31" s="14">
        <v>369</v>
      </c>
      <c r="AL31" s="18"/>
      <c r="AM31" s="19"/>
      <c r="AN31" s="20">
        <f t="shared" si="0"/>
        <v>23.443983402489625</v>
      </c>
      <c r="AO31" s="20">
        <f t="shared" si="1"/>
        <v>23.443983402489625</v>
      </c>
      <c r="AP31" s="21">
        <f t="shared" si="2"/>
        <v>4.356846473029045</v>
      </c>
      <c r="AQ31" s="32">
        <f t="shared" si="9"/>
        <v>18.58407079646018</v>
      </c>
      <c r="AR31" s="20">
        <f t="shared" si="3"/>
        <v>7.261410788381743</v>
      </c>
      <c r="AS31" s="22">
        <f t="shared" si="4"/>
        <v>695.0207468879668</v>
      </c>
      <c r="AT31" s="23">
        <f t="shared" si="5"/>
        <v>0.7655601659751037</v>
      </c>
      <c r="AU31" s="22">
        <f t="shared" si="6"/>
        <v>5.3029045643153525</v>
      </c>
      <c r="AV31" s="24">
        <f t="shared" si="7"/>
        <v>10.518518518518519</v>
      </c>
      <c r="AW31" s="22">
        <f t="shared" si="8"/>
        <v>1.6327800829875518</v>
      </c>
      <c r="AX31" s="22">
        <f t="shared" si="10"/>
        <v>0.494</v>
      </c>
      <c r="AY31" s="22">
        <f t="shared" si="12"/>
        <v>0.494</v>
      </c>
      <c r="AZ31" s="22">
        <f t="shared" si="11"/>
        <v>5.161194029850746</v>
      </c>
    </row>
    <row r="32" spans="1:52" ht="15">
      <c r="A32" s="26" t="s">
        <v>121</v>
      </c>
      <c r="B32" s="27" t="s">
        <v>135</v>
      </c>
      <c r="C32" s="14">
        <v>2153</v>
      </c>
      <c r="D32" s="15" t="s">
        <v>82</v>
      </c>
      <c r="E32" s="14">
        <v>43</v>
      </c>
      <c r="F32" s="14">
        <v>2</v>
      </c>
      <c r="G32" s="14">
        <v>1</v>
      </c>
      <c r="H32" s="14">
        <v>238</v>
      </c>
      <c r="I32" s="14">
        <v>5</v>
      </c>
      <c r="J32" s="14">
        <v>40</v>
      </c>
      <c r="K32" s="14">
        <v>1</v>
      </c>
      <c r="L32" s="14"/>
      <c r="M32" s="14">
        <v>177</v>
      </c>
      <c r="N32" s="14">
        <v>10778</v>
      </c>
      <c r="O32" s="14">
        <v>13</v>
      </c>
      <c r="P32" s="14">
        <v>10778</v>
      </c>
      <c r="Q32" s="14">
        <v>479</v>
      </c>
      <c r="R32" s="14"/>
      <c r="S32" s="14"/>
      <c r="T32" s="14"/>
      <c r="U32" s="14">
        <v>11</v>
      </c>
      <c r="V32" s="14"/>
      <c r="W32" s="14"/>
      <c r="X32" s="14">
        <v>123</v>
      </c>
      <c r="Y32" s="17">
        <v>123</v>
      </c>
      <c r="Z32" s="14">
        <v>1344</v>
      </c>
      <c r="AA32" s="14">
        <v>256</v>
      </c>
      <c r="AB32" s="14"/>
      <c r="AC32" s="14"/>
      <c r="AD32" s="14">
        <v>2151</v>
      </c>
      <c r="AE32" s="14">
        <v>1114</v>
      </c>
      <c r="AF32" s="14">
        <v>75</v>
      </c>
      <c r="AG32" s="14">
        <v>705</v>
      </c>
      <c r="AH32" s="14">
        <v>516</v>
      </c>
      <c r="AI32" s="14">
        <v>567</v>
      </c>
      <c r="AJ32" s="14">
        <v>56</v>
      </c>
      <c r="AK32" s="14">
        <v>1738</v>
      </c>
      <c r="AL32" s="18">
        <v>15</v>
      </c>
      <c r="AM32" s="19">
        <v>198</v>
      </c>
      <c r="AN32" s="20">
        <f t="shared" si="0"/>
        <v>5.712958662331631</v>
      </c>
      <c r="AO32" s="20">
        <f t="shared" si="1"/>
        <v>5.712958662331631</v>
      </c>
      <c r="AP32" s="21">
        <f t="shared" si="2"/>
        <v>3.483511379470506</v>
      </c>
      <c r="AQ32" s="32">
        <f t="shared" si="9"/>
        <v>60.97560975609756</v>
      </c>
      <c r="AR32" s="20">
        <f t="shared" si="3"/>
        <v>5.006038086391082</v>
      </c>
      <c r="AS32" s="22">
        <f t="shared" si="4"/>
        <v>82.21086855550395</v>
      </c>
      <c r="AT32" s="23">
        <f t="shared" si="5"/>
        <v>0.222480260102183</v>
      </c>
      <c r="AU32" s="22">
        <f t="shared" si="6"/>
        <v>0.6242452392011147</v>
      </c>
      <c r="AV32" s="24">
        <f t="shared" si="7"/>
        <v>5.647058823529412</v>
      </c>
      <c r="AW32" s="22">
        <f t="shared" si="8"/>
        <v>0.5174175568973526</v>
      </c>
      <c r="AX32" s="22">
        <f t="shared" si="10"/>
        <v>0.302931898311375</v>
      </c>
      <c r="AY32" s="22">
        <f t="shared" si="12"/>
        <v>0.302931898311375</v>
      </c>
      <c r="AZ32" s="22">
        <f t="shared" si="11"/>
        <v>18.44632768361582</v>
      </c>
    </row>
    <row r="33" spans="1:52" ht="15">
      <c r="A33" s="26" t="s">
        <v>123</v>
      </c>
      <c r="B33" s="27" t="s">
        <v>137</v>
      </c>
      <c r="C33" s="14">
        <v>696</v>
      </c>
      <c r="D33" s="15" t="s">
        <v>82</v>
      </c>
      <c r="E33" s="14">
        <v>60</v>
      </c>
      <c r="F33" s="14">
        <v>1</v>
      </c>
      <c r="G33" s="14">
        <v>1</v>
      </c>
      <c r="H33" s="14">
        <v>232</v>
      </c>
      <c r="I33" s="14">
        <v>5</v>
      </c>
      <c r="J33" s="14">
        <v>40</v>
      </c>
      <c r="K33" s="14"/>
      <c r="L33" s="14">
        <v>1</v>
      </c>
      <c r="M33" s="14">
        <v>700</v>
      </c>
      <c r="N33" s="14">
        <v>3804</v>
      </c>
      <c r="O33" s="14">
        <v>12</v>
      </c>
      <c r="P33" s="14">
        <v>3804</v>
      </c>
      <c r="Q33" s="14">
        <v>397</v>
      </c>
      <c r="R33" s="14"/>
      <c r="S33" s="14"/>
      <c r="T33" s="14"/>
      <c r="U33" s="14">
        <v>71</v>
      </c>
      <c r="V33" s="14"/>
      <c r="W33" s="14"/>
      <c r="X33" s="14">
        <v>60</v>
      </c>
      <c r="Y33" s="17">
        <v>60</v>
      </c>
      <c r="Z33" s="14">
        <v>985</v>
      </c>
      <c r="AA33" s="14">
        <v>689</v>
      </c>
      <c r="AB33" s="14">
        <v>0</v>
      </c>
      <c r="AC33" s="14">
        <v>0</v>
      </c>
      <c r="AD33" s="14">
        <v>1673</v>
      </c>
      <c r="AE33" s="14">
        <v>805</v>
      </c>
      <c r="AF33" s="14">
        <v>15</v>
      </c>
      <c r="AG33" s="14">
        <v>660</v>
      </c>
      <c r="AH33" s="14">
        <v>545</v>
      </c>
      <c r="AI33" s="14">
        <v>600</v>
      </c>
      <c r="AJ33" s="14">
        <v>12</v>
      </c>
      <c r="AK33" s="14">
        <v>664</v>
      </c>
      <c r="AL33" s="18">
        <v>0</v>
      </c>
      <c r="AM33" s="19">
        <v>0</v>
      </c>
      <c r="AN33" s="20">
        <f t="shared" si="0"/>
        <v>8.620689655172415</v>
      </c>
      <c r="AO33" s="20">
        <f t="shared" si="1"/>
        <v>8.620689655172415</v>
      </c>
      <c r="AP33" s="21">
        <f t="shared" si="2"/>
        <v>2.1551724137931036</v>
      </c>
      <c r="AQ33" s="32">
        <f t="shared" si="9"/>
        <v>25</v>
      </c>
      <c r="AR33" s="20">
        <f t="shared" si="3"/>
        <v>5.4655172413793105</v>
      </c>
      <c r="AS33" s="22">
        <f t="shared" si="4"/>
        <v>1005.7471264367816</v>
      </c>
      <c r="AT33" s="23">
        <f t="shared" si="5"/>
        <v>0.5704022988505747</v>
      </c>
      <c r="AU33" s="22">
        <f t="shared" si="6"/>
        <v>1.4152298850574712</v>
      </c>
      <c r="AV33" s="24">
        <f t="shared" si="7"/>
        <v>4.245689655172414</v>
      </c>
      <c r="AW33" s="22">
        <f t="shared" si="8"/>
        <v>1.1566091954022988</v>
      </c>
      <c r="AX33" s="22">
        <f t="shared" si="10"/>
        <v>0.6514195583596214</v>
      </c>
      <c r="AY33" s="22">
        <f t="shared" si="12"/>
        <v>0.6514195583596214</v>
      </c>
      <c r="AZ33" s="22">
        <f t="shared" si="11"/>
        <v>3.54</v>
      </c>
    </row>
    <row r="34" spans="1:52" ht="15">
      <c r="A34" s="26" t="s">
        <v>125</v>
      </c>
      <c r="B34" s="27" t="s">
        <v>138</v>
      </c>
      <c r="C34" s="14">
        <v>1387</v>
      </c>
      <c r="D34" s="15" t="s">
        <v>82</v>
      </c>
      <c r="E34" s="16">
        <v>90</v>
      </c>
      <c r="F34" s="14">
        <v>3</v>
      </c>
      <c r="G34" s="14">
        <v>2</v>
      </c>
      <c r="H34" s="14">
        <v>228</v>
      </c>
      <c r="I34" s="14">
        <v>6</v>
      </c>
      <c r="J34" s="14">
        <v>68</v>
      </c>
      <c r="K34" s="14">
        <v>1</v>
      </c>
      <c r="L34" s="14"/>
      <c r="M34" s="14">
        <v>188</v>
      </c>
      <c r="N34" s="14">
        <v>10615</v>
      </c>
      <c r="O34" s="14">
        <v>21</v>
      </c>
      <c r="P34" s="14">
        <v>10615</v>
      </c>
      <c r="Q34" s="14">
        <v>489</v>
      </c>
      <c r="R34" s="14"/>
      <c r="S34" s="14"/>
      <c r="T34" s="14"/>
      <c r="U34" s="14">
        <v>0</v>
      </c>
      <c r="V34" s="14"/>
      <c r="W34" s="14"/>
      <c r="X34" s="14">
        <v>92</v>
      </c>
      <c r="Y34" s="17">
        <v>92</v>
      </c>
      <c r="Z34" s="14">
        <v>3502</v>
      </c>
      <c r="AA34" s="14">
        <v>1500</v>
      </c>
      <c r="AB34" s="14">
        <v>0</v>
      </c>
      <c r="AC34" s="14">
        <v>0</v>
      </c>
      <c r="AD34" s="14">
        <v>657</v>
      </c>
      <c r="AE34" s="14">
        <v>1802</v>
      </c>
      <c r="AF34" s="14">
        <v>60</v>
      </c>
      <c r="AG34" s="14">
        <v>1513</v>
      </c>
      <c r="AH34" s="14">
        <v>342</v>
      </c>
      <c r="AI34" s="14">
        <v>611</v>
      </c>
      <c r="AJ34" s="14">
        <v>65</v>
      </c>
      <c r="AK34" s="14">
        <v>1440</v>
      </c>
      <c r="AL34" s="18">
        <v>2</v>
      </c>
      <c r="AM34" s="19">
        <v>40</v>
      </c>
      <c r="AN34" s="20">
        <f t="shared" si="0"/>
        <v>6.633020908435472</v>
      </c>
      <c r="AO34" s="20">
        <f t="shared" si="1"/>
        <v>6.633020908435472</v>
      </c>
      <c r="AP34" s="21">
        <f t="shared" si="2"/>
        <v>4.325883201153569</v>
      </c>
      <c r="AQ34" s="32">
        <f t="shared" si="9"/>
        <v>65.21739130434783</v>
      </c>
      <c r="AR34" s="20">
        <f t="shared" si="3"/>
        <v>7.653208363374189</v>
      </c>
      <c r="AS34" s="22">
        <f t="shared" si="4"/>
        <v>135.5443403028118</v>
      </c>
      <c r="AT34" s="23">
        <f t="shared" si="5"/>
        <v>0.35255948089401584</v>
      </c>
      <c r="AU34" s="22">
        <f t="shared" si="6"/>
        <v>2.524873828406633</v>
      </c>
      <c r="AV34" s="24">
        <f t="shared" si="7"/>
        <v>15.359649122807017</v>
      </c>
      <c r="AW34" s="22">
        <f t="shared" si="8"/>
        <v>1.2992069214131219</v>
      </c>
      <c r="AX34" s="22">
        <f t="shared" si="10"/>
        <v>0.23165332077249176</v>
      </c>
      <c r="AY34" s="22">
        <f t="shared" si="12"/>
        <v>0.23165332077249176</v>
      </c>
      <c r="AZ34" s="22">
        <f t="shared" si="11"/>
        <v>13.079787234042554</v>
      </c>
    </row>
    <row r="35" spans="1:52" ht="15">
      <c r="A35" s="26" t="s">
        <v>127</v>
      </c>
      <c r="B35" s="27" t="s">
        <v>139</v>
      </c>
      <c r="C35" s="14">
        <v>1099</v>
      </c>
      <c r="D35" s="15" t="s">
        <v>82</v>
      </c>
      <c r="E35" s="16">
        <v>180</v>
      </c>
      <c r="F35" s="14">
        <v>3</v>
      </c>
      <c r="G35" s="14">
        <v>3</v>
      </c>
      <c r="H35" s="14">
        <v>184</v>
      </c>
      <c r="I35" s="14">
        <v>4</v>
      </c>
      <c r="J35" s="14">
        <v>20</v>
      </c>
      <c r="K35" s="14"/>
      <c r="L35" s="14">
        <v>1</v>
      </c>
      <c r="M35" s="14">
        <v>242</v>
      </c>
      <c r="N35" s="14">
        <v>5786</v>
      </c>
      <c r="O35" s="14">
        <v>12</v>
      </c>
      <c r="P35" s="14">
        <v>5786</v>
      </c>
      <c r="Q35" s="14">
        <v>415</v>
      </c>
      <c r="R35" s="14"/>
      <c r="S35" s="14"/>
      <c r="T35" s="14"/>
      <c r="U35" s="14">
        <v>41</v>
      </c>
      <c r="V35" s="14"/>
      <c r="W35" s="14"/>
      <c r="X35" s="14">
        <v>92</v>
      </c>
      <c r="Y35" s="17">
        <v>92</v>
      </c>
      <c r="Z35" s="14">
        <v>2439</v>
      </c>
      <c r="AA35" s="14">
        <v>260</v>
      </c>
      <c r="AB35" s="14">
        <v>0</v>
      </c>
      <c r="AC35" s="14">
        <v>0</v>
      </c>
      <c r="AD35" s="14">
        <v>1808</v>
      </c>
      <c r="AE35" s="14">
        <v>2210</v>
      </c>
      <c r="AF35" s="14">
        <v>26</v>
      </c>
      <c r="AG35" s="14">
        <v>967</v>
      </c>
      <c r="AH35" s="14">
        <v>375</v>
      </c>
      <c r="AI35" s="14">
        <v>1120</v>
      </c>
      <c r="AJ35" s="14">
        <v>37</v>
      </c>
      <c r="AK35" s="14">
        <v>1154</v>
      </c>
      <c r="AL35" s="18">
        <v>1</v>
      </c>
      <c r="AM35" s="19">
        <v>10</v>
      </c>
      <c r="AN35" s="20">
        <f t="shared" si="0"/>
        <v>8.371246587807098</v>
      </c>
      <c r="AO35" s="20">
        <f t="shared" si="1"/>
        <v>8.371246587807098</v>
      </c>
      <c r="AP35" s="21">
        <f t="shared" si="2"/>
        <v>2.3657870791628755</v>
      </c>
      <c r="AQ35" s="32">
        <f t="shared" si="9"/>
        <v>28.26086956521739</v>
      </c>
      <c r="AR35" s="20">
        <f t="shared" si="3"/>
        <v>5.264786169244768</v>
      </c>
      <c r="AS35" s="22">
        <f t="shared" si="4"/>
        <v>220.2001819836215</v>
      </c>
      <c r="AT35" s="23">
        <f t="shared" si="5"/>
        <v>0.3776160145586897</v>
      </c>
      <c r="AU35" s="22">
        <f t="shared" si="6"/>
        <v>2.219290263876251</v>
      </c>
      <c r="AV35" s="24">
        <f t="shared" si="7"/>
        <v>13.255434782608695</v>
      </c>
      <c r="AW35" s="22">
        <f t="shared" si="8"/>
        <v>2.010919017288444</v>
      </c>
      <c r="AX35" s="22">
        <f t="shared" si="10"/>
        <v>0.6944348427238161</v>
      </c>
      <c r="AY35" s="22">
        <f t="shared" si="12"/>
        <v>0.6944348427238161</v>
      </c>
      <c r="AZ35" s="22">
        <f t="shared" si="11"/>
        <v>16.60330578512397</v>
      </c>
    </row>
    <row r="36" spans="1:52" ht="15">
      <c r="A36" s="26" t="s">
        <v>129</v>
      </c>
      <c r="B36" s="27" t="s">
        <v>140</v>
      </c>
      <c r="C36" s="14">
        <v>1418</v>
      </c>
      <c r="D36" s="15" t="s">
        <v>82</v>
      </c>
      <c r="E36" s="14">
        <v>40</v>
      </c>
      <c r="F36" s="14">
        <v>3</v>
      </c>
      <c r="G36" s="14">
        <v>2</v>
      </c>
      <c r="H36" s="14">
        <v>165</v>
      </c>
      <c r="I36" s="14">
        <v>4</v>
      </c>
      <c r="J36" s="14">
        <v>20</v>
      </c>
      <c r="K36" s="14"/>
      <c r="L36" s="14">
        <v>1</v>
      </c>
      <c r="M36" s="14">
        <v>228</v>
      </c>
      <c r="N36" s="14">
        <v>3590</v>
      </c>
      <c r="O36" s="14">
        <v>7</v>
      </c>
      <c r="P36" s="14">
        <v>3590</v>
      </c>
      <c r="Q36" s="14">
        <v>354</v>
      </c>
      <c r="R36" s="14"/>
      <c r="S36" s="14"/>
      <c r="T36" s="14"/>
      <c r="U36" s="14">
        <v>0</v>
      </c>
      <c r="V36" s="14"/>
      <c r="W36" s="14"/>
      <c r="X36" s="14">
        <v>132</v>
      </c>
      <c r="Y36" s="17">
        <v>132</v>
      </c>
      <c r="Z36" s="14">
        <v>1668</v>
      </c>
      <c r="AA36" s="14">
        <v>0</v>
      </c>
      <c r="AB36" s="14">
        <v>0</v>
      </c>
      <c r="AC36" s="14">
        <v>0</v>
      </c>
      <c r="AD36" s="14">
        <v>2432</v>
      </c>
      <c r="AE36" s="14">
        <v>999</v>
      </c>
      <c r="AF36" s="14">
        <v>53</v>
      </c>
      <c r="AG36" s="14">
        <v>1211</v>
      </c>
      <c r="AH36" s="14">
        <v>1531</v>
      </c>
      <c r="AI36" s="14">
        <v>740</v>
      </c>
      <c r="AJ36" s="14">
        <v>33</v>
      </c>
      <c r="AK36" s="14">
        <v>420</v>
      </c>
      <c r="AL36" s="18">
        <v>0</v>
      </c>
      <c r="AM36" s="19"/>
      <c r="AN36" s="20">
        <f t="shared" si="0"/>
        <v>9.30888575458392</v>
      </c>
      <c r="AO36" s="20">
        <f t="shared" si="1"/>
        <v>9.30888575458392</v>
      </c>
      <c r="AP36" s="21">
        <f t="shared" si="2"/>
        <v>3.7376586741889986</v>
      </c>
      <c r="AQ36" s="32">
        <f t="shared" si="9"/>
        <v>40.15151515151515</v>
      </c>
      <c r="AR36" s="20">
        <f t="shared" si="3"/>
        <v>2.5317348377997178</v>
      </c>
      <c r="AS36" s="22">
        <f t="shared" si="4"/>
        <v>160.7898448519041</v>
      </c>
      <c r="AT36" s="23">
        <f t="shared" si="5"/>
        <v>0.24964739069111425</v>
      </c>
      <c r="AU36" s="22">
        <f t="shared" si="6"/>
        <v>1.1763046544428772</v>
      </c>
      <c r="AV36" s="24">
        <f t="shared" si="7"/>
        <v>10.10909090909091</v>
      </c>
      <c r="AW36" s="22">
        <f t="shared" si="8"/>
        <v>0.7045133991537377</v>
      </c>
      <c r="AX36" s="22">
        <f t="shared" si="10"/>
        <v>0.9557103064066852</v>
      </c>
      <c r="AY36" s="22">
        <f t="shared" si="12"/>
        <v>0.9557103064066852</v>
      </c>
      <c r="AZ36" s="22">
        <f t="shared" si="11"/>
        <v>15.048245614035087</v>
      </c>
    </row>
    <row r="37" spans="1:52" ht="15">
      <c r="A37" s="26" t="s">
        <v>131</v>
      </c>
      <c r="B37" s="27" t="s">
        <v>144</v>
      </c>
      <c r="C37" s="14">
        <v>4440</v>
      </c>
      <c r="D37" s="15" t="s">
        <v>82</v>
      </c>
      <c r="E37" s="14">
        <v>160</v>
      </c>
      <c r="F37" s="14">
        <v>3</v>
      </c>
      <c r="G37" s="14">
        <v>2</v>
      </c>
      <c r="H37" s="14">
        <v>302</v>
      </c>
      <c r="I37" s="14">
        <v>6</v>
      </c>
      <c r="J37" s="14">
        <v>36</v>
      </c>
      <c r="K37" s="14">
        <v>1</v>
      </c>
      <c r="L37" s="14"/>
      <c r="M37" s="14">
        <v>152</v>
      </c>
      <c r="N37" s="14">
        <v>15977</v>
      </c>
      <c r="O37" s="14">
        <v>16</v>
      </c>
      <c r="P37" s="14">
        <v>15977</v>
      </c>
      <c r="Q37" s="14">
        <v>574</v>
      </c>
      <c r="R37" s="14"/>
      <c r="S37" s="14"/>
      <c r="T37" s="14"/>
      <c r="U37" s="14">
        <v>262</v>
      </c>
      <c r="V37" s="14"/>
      <c r="W37" s="14"/>
      <c r="X37" s="14">
        <v>1291</v>
      </c>
      <c r="Y37" s="17">
        <v>735</v>
      </c>
      <c r="Z37" s="14">
        <v>19743</v>
      </c>
      <c r="AA37" s="14">
        <v>3925</v>
      </c>
      <c r="AB37" s="14">
        <v>42</v>
      </c>
      <c r="AC37" s="14"/>
      <c r="AD37" s="14">
        <v>9604</v>
      </c>
      <c r="AE37" s="14">
        <v>18173</v>
      </c>
      <c r="AF37" s="14">
        <v>449</v>
      </c>
      <c r="AG37" s="14">
        <v>15372</v>
      </c>
      <c r="AH37" s="14">
        <v>6828</v>
      </c>
      <c r="AI37" s="14">
        <v>14114</v>
      </c>
      <c r="AJ37" s="14">
        <v>105</v>
      </c>
      <c r="AK37" s="14">
        <v>2449</v>
      </c>
      <c r="AL37" s="18">
        <v>8</v>
      </c>
      <c r="AM37" s="19">
        <v>305</v>
      </c>
      <c r="AN37" s="20">
        <f t="shared" si="0"/>
        <v>29.076576576576578</v>
      </c>
      <c r="AO37" s="20">
        <f t="shared" si="1"/>
        <v>16.554054054054053</v>
      </c>
      <c r="AP37" s="21">
        <f t="shared" si="2"/>
        <v>10.112612612612612</v>
      </c>
      <c r="AQ37" s="32">
        <f t="shared" si="9"/>
        <v>34.77924089852827</v>
      </c>
      <c r="AR37" s="20">
        <f t="shared" si="3"/>
        <v>3.5984234234234234</v>
      </c>
      <c r="AS37" s="22">
        <f t="shared" si="4"/>
        <v>34.23423423423423</v>
      </c>
      <c r="AT37" s="23">
        <f t="shared" si="5"/>
        <v>0.1292792792792793</v>
      </c>
      <c r="AU37" s="22">
        <f t="shared" si="6"/>
        <v>4.446621621621621</v>
      </c>
      <c r="AV37" s="24">
        <f t="shared" si="7"/>
        <v>65.37417218543047</v>
      </c>
      <c r="AW37" s="22">
        <f t="shared" si="8"/>
        <v>4.093018018018018</v>
      </c>
      <c r="AX37" s="22">
        <f t="shared" si="10"/>
        <v>1.7385616824184766</v>
      </c>
      <c r="AY37" s="22">
        <f t="shared" si="12"/>
        <v>1.7385616824184766</v>
      </c>
      <c r="AZ37" s="22">
        <f t="shared" si="11"/>
        <v>182.7434210526316</v>
      </c>
    </row>
    <row r="38" spans="1:52" ht="15">
      <c r="A38" s="26" t="s">
        <v>155</v>
      </c>
      <c r="B38" s="27" t="s">
        <v>145</v>
      </c>
      <c r="C38" s="14">
        <v>2085</v>
      </c>
      <c r="D38" s="15" t="s">
        <v>82</v>
      </c>
      <c r="E38" s="14">
        <v>98</v>
      </c>
      <c r="F38" s="14">
        <v>5</v>
      </c>
      <c r="G38" s="14">
        <v>4</v>
      </c>
      <c r="H38" s="14">
        <v>289</v>
      </c>
      <c r="I38" s="14">
        <v>6</v>
      </c>
      <c r="J38" s="14">
        <v>40</v>
      </c>
      <c r="K38" s="14">
        <v>1</v>
      </c>
      <c r="L38" s="14"/>
      <c r="M38" s="14">
        <v>193</v>
      </c>
      <c r="N38" s="14">
        <v>8733</v>
      </c>
      <c r="O38" s="14">
        <v>12</v>
      </c>
      <c r="P38" s="14">
        <v>8733</v>
      </c>
      <c r="Q38" s="14">
        <v>446</v>
      </c>
      <c r="R38" s="14"/>
      <c r="S38" s="14"/>
      <c r="T38" s="14"/>
      <c r="U38" s="14">
        <v>14</v>
      </c>
      <c r="V38" s="14"/>
      <c r="W38" s="14"/>
      <c r="X38" s="14">
        <v>379</v>
      </c>
      <c r="Y38" s="17">
        <v>379</v>
      </c>
      <c r="Z38" s="14">
        <v>1786</v>
      </c>
      <c r="AA38" s="14">
        <v>276</v>
      </c>
      <c r="AB38" s="14">
        <v>49</v>
      </c>
      <c r="AC38" s="14"/>
      <c r="AD38" s="14">
        <v>1022</v>
      </c>
      <c r="AE38" s="14">
        <v>1051</v>
      </c>
      <c r="AF38" s="14">
        <v>40</v>
      </c>
      <c r="AG38" s="14">
        <v>424</v>
      </c>
      <c r="AH38" s="14">
        <v>37</v>
      </c>
      <c r="AI38" s="14">
        <v>501</v>
      </c>
      <c r="AJ38" s="14">
        <v>12</v>
      </c>
      <c r="AK38" s="14">
        <v>593</v>
      </c>
      <c r="AL38" s="18">
        <v>3</v>
      </c>
      <c r="AM38" s="19">
        <v>190</v>
      </c>
      <c r="AN38" s="20">
        <f t="shared" si="0"/>
        <v>18.177458033573142</v>
      </c>
      <c r="AO38" s="20">
        <f t="shared" si="1"/>
        <v>18.177458033573142</v>
      </c>
      <c r="AP38" s="21">
        <f t="shared" si="2"/>
        <v>1.9184652278177456</v>
      </c>
      <c r="AQ38" s="32">
        <f t="shared" si="9"/>
        <v>10.554089709762533</v>
      </c>
      <c r="AR38" s="20">
        <f t="shared" si="3"/>
        <v>4.188489208633094</v>
      </c>
      <c r="AS38" s="22">
        <f t="shared" si="4"/>
        <v>92.56594724220624</v>
      </c>
      <c r="AT38" s="23">
        <f t="shared" si="5"/>
        <v>0.21390887290167865</v>
      </c>
      <c r="AU38" s="22">
        <f t="shared" si="6"/>
        <v>0.8565947242206235</v>
      </c>
      <c r="AV38" s="24">
        <f t="shared" si="7"/>
        <v>6.179930795847751</v>
      </c>
      <c r="AW38" s="22">
        <f t="shared" si="8"/>
        <v>0.5040767386091127</v>
      </c>
      <c r="AX38" s="22">
        <f t="shared" si="10"/>
        <v>0.23737547234627276</v>
      </c>
      <c r="AY38" s="22">
        <f t="shared" si="12"/>
        <v>0.23737547234627276</v>
      </c>
      <c r="AZ38" s="22">
        <f t="shared" si="11"/>
        <v>10.740932642487047</v>
      </c>
    </row>
    <row r="39" spans="1:52" ht="15">
      <c r="A39" s="26" t="s">
        <v>156</v>
      </c>
      <c r="B39" s="27" t="s">
        <v>146</v>
      </c>
      <c r="C39" s="14">
        <v>1793</v>
      </c>
      <c r="D39" s="15" t="s">
        <v>82</v>
      </c>
      <c r="E39" s="16">
        <v>40</v>
      </c>
      <c r="F39" s="14">
        <v>4</v>
      </c>
      <c r="G39" s="14">
        <v>4</v>
      </c>
      <c r="H39" s="14">
        <v>273</v>
      </c>
      <c r="I39" s="14">
        <v>6</v>
      </c>
      <c r="J39" s="14">
        <v>20</v>
      </c>
      <c r="K39" s="14"/>
      <c r="L39" s="14">
        <v>1</v>
      </c>
      <c r="M39" s="14">
        <v>183</v>
      </c>
      <c r="N39" s="14">
        <v>2238</v>
      </c>
      <c r="O39" s="14">
        <v>13</v>
      </c>
      <c r="P39" s="14">
        <v>2238</v>
      </c>
      <c r="Q39" s="14">
        <v>522</v>
      </c>
      <c r="R39" s="14"/>
      <c r="S39" s="14"/>
      <c r="T39" s="14"/>
      <c r="U39" s="14">
        <v>2</v>
      </c>
      <c r="V39" s="14"/>
      <c r="W39" s="14"/>
      <c r="X39" s="14">
        <v>87</v>
      </c>
      <c r="Y39" s="17">
        <v>30</v>
      </c>
      <c r="Z39" s="14">
        <v>3712</v>
      </c>
      <c r="AA39" s="14">
        <v>1322</v>
      </c>
      <c r="AB39" s="14"/>
      <c r="AC39" s="14"/>
      <c r="AD39" s="14">
        <v>388</v>
      </c>
      <c r="AE39" s="14">
        <v>1150</v>
      </c>
      <c r="AF39" s="14">
        <v>15</v>
      </c>
      <c r="AG39" s="14">
        <v>195</v>
      </c>
      <c r="AH39" s="14">
        <v>96</v>
      </c>
      <c r="AI39" s="14">
        <v>334</v>
      </c>
      <c r="AJ39" s="14">
        <v>120</v>
      </c>
      <c r="AK39" s="14">
        <v>5015</v>
      </c>
      <c r="AL39" s="18">
        <v>1</v>
      </c>
      <c r="AM39" s="19">
        <v>3</v>
      </c>
      <c r="AN39" s="20">
        <f t="shared" si="0"/>
        <v>4.852203011712214</v>
      </c>
      <c r="AO39" s="20">
        <f t="shared" si="1"/>
        <v>1.6731734523145567</v>
      </c>
      <c r="AP39" s="21">
        <f t="shared" si="2"/>
        <v>0.8365867261572784</v>
      </c>
      <c r="AQ39" s="32">
        <f t="shared" si="9"/>
        <v>17.24137931034483</v>
      </c>
      <c r="AR39" s="20">
        <f t="shared" si="3"/>
        <v>1.2481873954266591</v>
      </c>
      <c r="AS39" s="22">
        <f t="shared" si="4"/>
        <v>102.06358059118794</v>
      </c>
      <c r="AT39" s="23">
        <f t="shared" si="5"/>
        <v>0.29113218070273283</v>
      </c>
      <c r="AU39" s="22">
        <f t="shared" si="6"/>
        <v>2.0702732849972114</v>
      </c>
      <c r="AV39" s="24">
        <f t="shared" si="7"/>
        <v>13.597069597069597</v>
      </c>
      <c r="AW39" s="22">
        <f t="shared" si="8"/>
        <v>0.64138315672058</v>
      </c>
      <c r="AX39" s="22">
        <f t="shared" si="10"/>
        <v>0.6872207327971404</v>
      </c>
      <c r="AY39" s="22">
        <f t="shared" si="12"/>
        <v>0.6872207327971404</v>
      </c>
      <c r="AZ39" s="22">
        <f t="shared" si="11"/>
        <v>8.404371584699453</v>
      </c>
    </row>
    <row r="40" spans="1:52" ht="15">
      <c r="A40" s="26" t="s">
        <v>157</v>
      </c>
      <c r="B40" s="27" t="s">
        <v>147</v>
      </c>
      <c r="C40" s="14">
        <v>1724</v>
      </c>
      <c r="D40" s="15" t="s">
        <v>82</v>
      </c>
      <c r="E40" s="16">
        <v>36</v>
      </c>
      <c r="F40" s="14">
        <v>3</v>
      </c>
      <c r="G40" s="14">
        <v>1</v>
      </c>
      <c r="H40" s="14">
        <v>237</v>
      </c>
      <c r="I40" s="14">
        <v>5</v>
      </c>
      <c r="J40" s="14">
        <v>40</v>
      </c>
      <c r="K40" s="14">
        <v>1</v>
      </c>
      <c r="L40" s="14"/>
      <c r="M40" s="14">
        <v>191</v>
      </c>
      <c r="N40" s="14">
        <v>6129</v>
      </c>
      <c r="O40" s="14">
        <v>9</v>
      </c>
      <c r="P40" s="14">
        <v>6129</v>
      </c>
      <c r="Q40" s="14">
        <v>473</v>
      </c>
      <c r="R40" s="14"/>
      <c r="S40" s="14"/>
      <c r="T40" s="14"/>
      <c r="U40" s="14">
        <v>3</v>
      </c>
      <c r="V40" s="14"/>
      <c r="W40" s="14"/>
      <c r="X40" s="14">
        <v>117</v>
      </c>
      <c r="Y40" s="17">
        <v>117</v>
      </c>
      <c r="Z40" s="14">
        <v>3342</v>
      </c>
      <c r="AA40" s="14">
        <v>256</v>
      </c>
      <c r="AB40" s="14"/>
      <c r="AC40" s="14"/>
      <c r="AD40" s="14">
        <v>5976</v>
      </c>
      <c r="AE40" s="14">
        <v>498</v>
      </c>
      <c r="AF40" s="14">
        <v>44</v>
      </c>
      <c r="AG40" s="14">
        <v>2785</v>
      </c>
      <c r="AH40" s="14">
        <v>1071</v>
      </c>
      <c r="AI40" s="14">
        <v>204</v>
      </c>
      <c r="AJ40" s="14">
        <v>15</v>
      </c>
      <c r="AK40" s="14">
        <v>354</v>
      </c>
      <c r="AL40" s="18">
        <v>1</v>
      </c>
      <c r="AM40" s="19">
        <v>12</v>
      </c>
      <c r="AN40" s="20">
        <f t="shared" si="0"/>
        <v>6.786542923433875</v>
      </c>
      <c r="AO40" s="20">
        <f t="shared" si="1"/>
        <v>6.786542923433875</v>
      </c>
      <c r="AP40" s="21">
        <f t="shared" si="2"/>
        <v>2.5522041763341066</v>
      </c>
      <c r="AQ40" s="32">
        <f t="shared" si="9"/>
        <v>37.60683760683761</v>
      </c>
      <c r="AR40" s="20">
        <f t="shared" si="3"/>
        <v>3.555104408352668</v>
      </c>
      <c r="AS40" s="22">
        <f t="shared" si="4"/>
        <v>110.78886310904873</v>
      </c>
      <c r="AT40" s="23">
        <f t="shared" si="5"/>
        <v>0.2743619489559165</v>
      </c>
      <c r="AU40" s="22">
        <f t="shared" si="6"/>
        <v>1.9385150812064966</v>
      </c>
      <c r="AV40" s="24">
        <f t="shared" si="7"/>
        <v>14.10126582278481</v>
      </c>
      <c r="AW40" s="22">
        <f t="shared" si="8"/>
        <v>0.2888631090487239</v>
      </c>
      <c r="AX40" s="22">
        <f t="shared" si="10"/>
        <v>1.0562897699461575</v>
      </c>
      <c r="AY40" s="22">
        <f t="shared" si="12"/>
        <v>1.0562897699461575</v>
      </c>
      <c r="AZ40" s="22">
        <f t="shared" si="11"/>
        <v>33.89528795811518</v>
      </c>
    </row>
    <row r="41" spans="1:52" ht="15">
      <c r="A41" s="26" t="s">
        <v>136</v>
      </c>
      <c r="B41" s="27" t="s">
        <v>148</v>
      </c>
      <c r="C41" s="14">
        <v>2028</v>
      </c>
      <c r="D41" s="15" t="s">
        <v>82</v>
      </c>
      <c r="E41" s="14">
        <v>22</v>
      </c>
      <c r="F41" s="14">
        <v>2</v>
      </c>
      <c r="G41" s="14">
        <v>1</v>
      </c>
      <c r="H41" s="14">
        <v>241</v>
      </c>
      <c r="I41" s="14">
        <v>5</v>
      </c>
      <c r="J41" s="14">
        <v>48</v>
      </c>
      <c r="K41" s="14">
        <v>1</v>
      </c>
      <c r="L41" s="14"/>
      <c r="M41" s="14">
        <v>178</v>
      </c>
      <c r="N41" s="14">
        <v>2395</v>
      </c>
      <c r="O41" s="14">
        <v>6</v>
      </c>
      <c r="P41" s="14">
        <v>2395</v>
      </c>
      <c r="Q41" s="14">
        <v>371</v>
      </c>
      <c r="R41" s="14"/>
      <c r="S41" s="14"/>
      <c r="T41" s="14"/>
      <c r="U41" s="14">
        <v>41</v>
      </c>
      <c r="V41" s="14"/>
      <c r="W41" s="14"/>
      <c r="X41" s="14">
        <v>88</v>
      </c>
      <c r="Y41" s="17">
        <v>88</v>
      </c>
      <c r="Z41" s="14">
        <v>650</v>
      </c>
      <c r="AA41" s="14"/>
      <c r="AB41" s="14"/>
      <c r="AC41" s="14"/>
      <c r="AD41" s="14">
        <v>366</v>
      </c>
      <c r="AE41" s="14">
        <v>131</v>
      </c>
      <c r="AF41" s="14">
        <v>21</v>
      </c>
      <c r="AG41" s="14">
        <v>400</v>
      </c>
      <c r="AH41" s="14">
        <v>232</v>
      </c>
      <c r="AI41" s="14">
        <v>85</v>
      </c>
      <c r="AJ41" s="14">
        <v>5</v>
      </c>
      <c r="AK41" s="14">
        <v>252</v>
      </c>
      <c r="AL41" s="18">
        <v>1</v>
      </c>
      <c r="AM41" s="19">
        <v>14</v>
      </c>
      <c r="AN41" s="20">
        <f t="shared" si="0"/>
        <v>4.339250493096647</v>
      </c>
      <c r="AO41" s="20">
        <f t="shared" si="1"/>
        <v>4.339250493096647</v>
      </c>
      <c r="AP41" s="21">
        <f t="shared" si="2"/>
        <v>1.0355029585798818</v>
      </c>
      <c r="AQ41" s="32">
        <f t="shared" si="9"/>
        <v>23.863636363636363</v>
      </c>
      <c r="AR41" s="20">
        <f t="shared" si="3"/>
        <v>1.180966469428008</v>
      </c>
      <c r="AS41" s="22">
        <f t="shared" si="4"/>
        <v>87.77120315581854</v>
      </c>
      <c r="AT41" s="23">
        <f t="shared" si="5"/>
        <v>0.18293885601577908</v>
      </c>
      <c r="AU41" s="22">
        <f t="shared" si="6"/>
        <v>0.32051282051282054</v>
      </c>
      <c r="AV41" s="24">
        <f t="shared" si="7"/>
        <v>2.6970954356846475</v>
      </c>
      <c r="AW41" s="22">
        <f t="shared" si="8"/>
        <v>0.0645956607495069</v>
      </c>
      <c r="AX41" s="22">
        <f t="shared" si="10"/>
        <v>0.20751565762004176</v>
      </c>
      <c r="AY41" s="22">
        <f t="shared" si="12"/>
        <v>0.20751565762004176</v>
      </c>
      <c r="AZ41" s="22">
        <f t="shared" si="11"/>
        <v>2.792134831460674</v>
      </c>
    </row>
  </sheetData>
  <sheetProtection password="ECAE" sheet="1"/>
  <mergeCells count="61">
    <mergeCell ref="AG3:AG4"/>
    <mergeCell ref="AH3:AH4"/>
    <mergeCell ref="AI3:AI4"/>
    <mergeCell ref="A4:B4"/>
    <mergeCell ref="A5:B5"/>
    <mergeCell ref="Y5:AK5"/>
    <mergeCell ref="AA3:AA4"/>
    <mergeCell ref="AB3:AB4"/>
    <mergeCell ref="AC3:AC4"/>
    <mergeCell ref="AD3:AD4"/>
    <mergeCell ref="AX2:AX4"/>
    <mergeCell ref="AY2:AY4"/>
    <mergeCell ref="AZ2:AZ4"/>
    <mergeCell ref="AR2:AR4"/>
    <mergeCell ref="AS2:AS4"/>
    <mergeCell ref="AT2:AT4"/>
    <mergeCell ref="AU2:AU4"/>
    <mergeCell ref="AV2:AV4"/>
    <mergeCell ref="AW2:AW4"/>
    <mergeCell ref="K3:K4"/>
    <mergeCell ref="L3:L4"/>
    <mergeCell ref="Q3:Q4"/>
    <mergeCell ref="R3:R4"/>
    <mergeCell ref="S3:T3"/>
    <mergeCell ref="U3:U4"/>
    <mergeCell ref="AL2:AL4"/>
    <mergeCell ref="AM2:AM4"/>
    <mergeCell ref="AN2:AN4"/>
    <mergeCell ref="AO2:AO4"/>
    <mergeCell ref="AP2:AP4"/>
    <mergeCell ref="AQ2:AQ4"/>
    <mergeCell ref="X2:AE2"/>
    <mergeCell ref="AF2:AI2"/>
    <mergeCell ref="AJ2:AJ4"/>
    <mergeCell ref="AK2:AK4"/>
    <mergeCell ref="V3:W3"/>
    <mergeCell ref="X3:X4"/>
    <mergeCell ref="Y3:Y4"/>
    <mergeCell ref="Z3:Z4"/>
    <mergeCell ref="AE3:AE4"/>
    <mergeCell ref="AF3:AF4"/>
    <mergeCell ref="X1:AI1"/>
    <mergeCell ref="E2:E4"/>
    <mergeCell ref="F2:F4"/>
    <mergeCell ref="G2:G4"/>
    <mergeCell ref="H2:H4"/>
    <mergeCell ref="I2:I4"/>
    <mergeCell ref="J2:J4"/>
    <mergeCell ref="K2:L2"/>
    <mergeCell ref="R2:T2"/>
    <mergeCell ref="U2:W2"/>
    <mergeCell ref="A1:A3"/>
    <mergeCell ref="B1:B3"/>
    <mergeCell ref="C1:C4"/>
    <mergeCell ref="D1:D4"/>
    <mergeCell ref="E1:Q1"/>
    <mergeCell ref="R1:W1"/>
    <mergeCell ref="M2:M4"/>
    <mergeCell ref="N2:N4"/>
    <mergeCell ref="O2:O4"/>
    <mergeCell ref="P2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2"/>
  <sheetViews>
    <sheetView zoomScale="82" zoomScaleNormal="82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Q34" sqref="AQ34"/>
    </sheetView>
  </sheetViews>
  <sheetFormatPr defaultColWidth="9.140625" defaultRowHeight="15"/>
  <cols>
    <col min="2" max="2" width="15.8515625" style="0" customWidth="1"/>
  </cols>
  <sheetData>
    <row r="1" spans="1:54" ht="15.75" thickBot="1">
      <c r="A1" s="36" t="s">
        <v>0</v>
      </c>
      <c r="B1" s="39" t="s">
        <v>1</v>
      </c>
      <c r="C1" s="42" t="s">
        <v>2</v>
      </c>
      <c r="D1" s="36" t="s">
        <v>3</v>
      </c>
      <c r="E1" s="46" t="s">
        <v>4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49" t="s">
        <v>5</v>
      </c>
      <c r="T1" s="50"/>
      <c r="U1" s="50"/>
      <c r="V1" s="50"/>
      <c r="W1" s="50"/>
      <c r="X1" s="51"/>
      <c r="Y1" s="49" t="s">
        <v>5</v>
      </c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1"/>
      <c r="AK1" s="1"/>
      <c r="AL1" s="1"/>
      <c r="AM1" s="2"/>
      <c r="AN1" s="2"/>
      <c r="AO1" s="2"/>
      <c r="AP1" s="2"/>
      <c r="AQ1" s="2"/>
      <c r="AR1" s="2"/>
      <c r="AS1" s="2"/>
      <c r="AT1" s="2"/>
      <c r="AU1" s="3"/>
      <c r="AV1" s="3"/>
      <c r="AW1" s="3"/>
      <c r="AX1" s="3"/>
      <c r="AY1" s="3"/>
      <c r="AZ1" s="3"/>
      <c r="BA1" s="3"/>
      <c r="BB1" s="3"/>
    </row>
    <row r="2" spans="1:54" ht="114.75">
      <c r="A2" s="37"/>
      <c r="B2" s="40"/>
      <c r="C2" s="43"/>
      <c r="D2" s="37"/>
      <c r="E2" s="52" t="s">
        <v>6</v>
      </c>
      <c r="F2" s="52" t="s">
        <v>7</v>
      </c>
      <c r="G2" s="52" t="s">
        <v>8</v>
      </c>
      <c r="H2" s="52" t="s">
        <v>9</v>
      </c>
      <c r="I2" s="52" t="s">
        <v>10</v>
      </c>
      <c r="J2" s="52" t="s">
        <v>11</v>
      </c>
      <c r="K2" s="55" t="s">
        <v>12</v>
      </c>
      <c r="L2" s="56"/>
      <c r="M2" s="52" t="s">
        <v>13</v>
      </c>
      <c r="N2" s="52" t="s">
        <v>14</v>
      </c>
      <c r="O2" s="52" t="s">
        <v>15</v>
      </c>
      <c r="P2" s="52" t="s">
        <v>16</v>
      </c>
      <c r="Q2" s="52" t="s">
        <v>17</v>
      </c>
      <c r="R2" s="4" t="s">
        <v>18</v>
      </c>
      <c r="S2" s="57" t="s">
        <v>19</v>
      </c>
      <c r="T2" s="58"/>
      <c r="U2" s="59"/>
      <c r="V2" s="57" t="s">
        <v>20</v>
      </c>
      <c r="W2" s="58"/>
      <c r="X2" s="59"/>
      <c r="Y2" s="60" t="s">
        <v>21</v>
      </c>
      <c r="Z2" s="61"/>
      <c r="AA2" s="61"/>
      <c r="AB2" s="61"/>
      <c r="AC2" s="61"/>
      <c r="AD2" s="61"/>
      <c r="AE2" s="61"/>
      <c r="AF2" s="62"/>
      <c r="AG2" s="60" t="s">
        <v>22</v>
      </c>
      <c r="AH2" s="61"/>
      <c r="AI2" s="61"/>
      <c r="AJ2" s="62"/>
      <c r="AK2" s="52" t="s">
        <v>23</v>
      </c>
      <c r="AL2" s="52" t="s">
        <v>24</v>
      </c>
      <c r="AM2" s="52" t="s">
        <v>25</v>
      </c>
      <c r="AN2" s="52" t="s">
        <v>26</v>
      </c>
      <c r="AO2" s="52" t="s">
        <v>27</v>
      </c>
      <c r="AP2" s="52" t="s">
        <v>28</v>
      </c>
      <c r="AQ2" s="65" t="s">
        <v>29</v>
      </c>
      <c r="AR2" s="52" t="s">
        <v>30</v>
      </c>
      <c r="AS2" s="52" t="s">
        <v>31</v>
      </c>
      <c r="AT2" s="52" t="s">
        <v>32</v>
      </c>
      <c r="AU2" s="77" t="s">
        <v>33</v>
      </c>
      <c r="AV2" s="71" t="s">
        <v>34</v>
      </c>
      <c r="AW2" s="71" t="s">
        <v>35</v>
      </c>
      <c r="AX2" s="80" t="s">
        <v>36</v>
      </c>
      <c r="AY2" s="68" t="s">
        <v>37</v>
      </c>
      <c r="AZ2" s="71" t="s">
        <v>38</v>
      </c>
      <c r="BA2" s="74" t="s">
        <v>39</v>
      </c>
      <c r="BB2" s="74" t="s">
        <v>40</v>
      </c>
    </row>
    <row r="3" spans="1:54" ht="15">
      <c r="A3" s="38"/>
      <c r="B3" s="41"/>
      <c r="C3" s="43"/>
      <c r="D3" s="37"/>
      <c r="E3" s="53"/>
      <c r="F3" s="53"/>
      <c r="G3" s="53"/>
      <c r="H3" s="53"/>
      <c r="I3" s="53"/>
      <c r="J3" s="53"/>
      <c r="K3" s="52" t="s">
        <v>41</v>
      </c>
      <c r="L3" s="52" t="s">
        <v>42</v>
      </c>
      <c r="M3" s="53"/>
      <c r="N3" s="53"/>
      <c r="O3" s="53"/>
      <c r="P3" s="53"/>
      <c r="Q3" s="53"/>
      <c r="R3" s="52" t="s">
        <v>43</v>
      </c>
      <c r="S3" s="52" t="s">
        <v>44</v>
      </c>
      <c r="T3" s="63" t="s">
        <v>45</v>
      </c>
      <c r="U3" s="64"/>
      <c r="V3" s="52" t="s">
        <v>44</v>
      </c>
      <c r="W3" s="63" t="s">
        <v>45</v>
      </c>
      <c r="X3" s="64"/>
      <c r="Y3" s="52" t="s">
        <v>46</v>
      </c>
      <c r="Z3" s="52" t="s">
        <v>47</v>
      </c>
      <c r="AA3" s="52" t="s">
        <v>48</v>
      </c>
      <c r="AB3" s="52" t="s">
        <v>49</v>
      </c>
      <c r="AC3" s="52" t="s">
        <v>50</v>
      </c>
      <c r="AD3" s="52" t="s">
        <v>51</v>
      </c>
      <c r="AE3" s="52" t="s">
        <v>52</v>
      </c>
      <c r="AF3" s="52" t="s">
        <v>53</v>
      </c>
      <c r="AG3" s="52" t="s">
        <v>46</v>
      </c>
      <c r="AH3" s="52" t="s">
        <v>54</v>
      </c>
      <c r="AI3" s="52" t="s">
        <v>52</v>
      </c>
      <c r="AJ3" s="52" t="s">
        <v>53</v>
      </c>
      <c r="AK3" s="53"/>
      <c r="AL3" s="53"/>
      <c r="AM3" s="53"/>
      <c r="AN3" s="53"/>
      <c r="AO3" s="53"/>
      <c r="AP3" s="53"/>
      <c r="AQ3" s="66"/>
      <c r="AR3" s="53"/>
      <c r="AS3" s="53"/>
      <c r="AT3" s="53"/>
      <c r="AU3" s="78"/>
      <c r="AV3" s="72"/>
      <c r="AW3" s="72"/>
      <c r="AX3" s="81"/>
      <c r="AY3" s="69"/>
      <c r="AZ3" s="72"/>
      <c r="BA3" s="75"/>
      <c r="BB3" s="75"/>
    </row>
    <row r="4" spans="1:54" ht="30" thickBot="1">
      <c r="A4" s="83" t="s">
        <v>152</v>
      </c>
      <c r="B4" s="84"/>
      <c r="C4" s="44"/>
      <c r="D4" s="45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" t="s">
        <v>55</v>
      </c>
      <c r="U4" s="5" t="s">
        <v>56</v>
      </c>
      <c r="V4" s="54"/>
      <c r="W4" s="5" t="s">
        <v>55</v>
      </c>
      <c r="X4" s="5" t="s">
        <v>56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67"/>
      <c r="AR4" s="54"/>
      <c r="AS4" s="54"/>
      <c r="AT4" s="54"/>
      <c r="AU4" s="79"/>
      <c r="AV4" s="73"/>
      <c r="AW4" s="73"/>
      <c r="AX4" s="82"/>
      <c r="AY4" s="70"/>
      <c r="AZ4" s="73"/>
      <c r="BA4" s="76"/>
      <c r="BB4" s="76"/>
    </row>
    <row r="5" spans="1:54" ht="15.75" thickTop="1">
      <c r="A5" s="85" t="s">
        <v>57</v>
      </c>
      <c r="B5" s="86"/>
      <c r="C5" s="6"/>
      <c r="D5" s="7"/>
      <c r="E5" s="8"/>
      <c r="F5" s="8"/>
      <c r="G5" s="8"/>
      <c r="H5" s="8"/>
      <c r="I5" s="9"/>
      <c r="J5" s="8"/>
      <c r="K5" s="10"/>
      <c r="L5" s="10"/>
      <c r="M5" s="10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7" t="s">
        <v>58</v>
      </c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9"/>
      <c r="AM5" s="7"/>
      <c r="AN5" s="7"/>
      <c r="AO5" s="7"/>
      <c r="AP5" s="7"/>
      <c r="AQ5" s="7"/>
      <c r="AR5" s="7"/>
      <c r="AS5" s="7"/>
      <c r="AT5" s="7"/>
      <c r="AU5" s="7"/>
      <c r="AV5" s="11"/>
      <c r="AW5" s="11"/>
      <c r="AX5" s="11"/>
      <c r="AY5" s="12"/>
      <c r="AZ5" s="11"/>
      <c r="BA5" s="11"/>
      <c r="BB5" s="11"/>
    </row>
    <row r="6" spans="1:54" ht="15">
      <c r="A6" s="26" t="s">
        <v>59</v>
      </c>
      <c r="B6" s="13" t="s">
        <v>60</v>
      </c>
      <c r="C6" s="14">
        <v>2821</v>
      </c>
      <c r="D6" s="15" t="s">
        <v>61</v>
      </c>
      <c r="E6" s="16">
        <v>237</v>
      </c>
      <c r="F6" s="14">
        <v>9</v>
      </c>
      <c r="G6" s="14">
        <v>6</v>
      </c>
      <c r="H6" s="14">
        <v>255</v>
      </c>
      <c r="I6" s="14">
        <v>5</v>
      </c>
      <c r="J6" s="14">
        <v>40</v>
      </c>
      <c r="K6" s="14">
        <v>2</v>
      </c>
      <c r="L6" s="14"/>
      <c r="M6" s="14">
        <v>10950</v>
      </c>
      <c r="N6" s="14">
        <v>383</v>
      </c>
      <c r="O6" s="14">
        <v>28618</v>
      </c>
      <c r="P6" s="14">
        <v>69</v>
      </c>
      <c r="Q6" s="14">
        <v>27430</v>
      </c>
      <c r="R6" s="14">
        <v>535</v>
      </c>
      <c r="S6" s="14"/>
      <c r="T6" s="14"/>
      <c r="U6" s="14"/>
      <c r="V6" s="14">
        <v>4</v>
      </c>
      <c r="W6" s="14"/>
      <c r="X6" s="14"/>
      <c r="Y6" s="14">
        <v>602</v>
      </c>
      <c r="Z6" s="17">
        <v>602</v>
      </c>
      <c r="AA6" s="14">
        <v>6102</v>
      </c>
      <c r="AB6" s="14">
        <v>1895</v>
      </c>
      <c r="AC6" s="14">
        <v>100</v>
      </c>
      <c r="AD6" s="14"/>
      <c r="AE6" s="14">
        <v>12070</v>
      </c>
      <c r="AF6" s="14">
        <v>2557</v>
      </c>
      <c r="AG6" s="14">
        <v>187</v>
      </c>
      <c r="AH6" s="14">
        <v>2992</v>
      </c>
      <c r="AI6" s="14">
        <v>2261</v>
      </c>
      <c r="AJ6" s="14">
        <v>955</v>
      </c>
      <c r="AK6" s="14">
        <v>87</v>
      </c>
      <c r="AL6" s="14">
        <v>1507</v>
      </c>
      <c r="AM6" s="18">
        <v>7</v>
      </c>
      <c r="AN6" s="19">
        <v>127</v>
      </c>
      <c r="AO6" s="20">
        <f aca="true" t="shared" si="0" ref="AO6:AO15">Y6/C6*100</f>
        <v>21.339950372208435</v>
      </c>
      <c r="AP6" s="20">
        <f aca="true" t="shared" si="1" ref="AP6:AP15">Z6/C6*100</f>
        <v>21.339950372208435</v>
      </c>
      <c r="AQ6" s="21">
        <f>AG6/C6*100</f>
        <v>6.62885501595179</v>
      </c>
      <c r="AR6" s="20">
        <f>AG6/Y6*100</f>
        <v>31.06312292358804</v>
      </c>
      <c r="AS6" s="20">
        <f>O6/C6</f>
        <v>10.144629563984402</v>
      </c>
      <c r="AT6" s="22">
        <f>N6/C6*1000</f>
        <v>135.7674583481035</v>
      </c>
      <c r="AU6" s="23">
        <f>R6/C6</f>
        <v>0.18964906061680256</v>
      </c>
      <c r="AV6" s="22">
        <f>AA6/C6</f>
        <v>2.163062743707905</v>
      </c>
      <c r="AW6" s="24">
        <f>AA6/H6</f>
        <v>23.929411764705883</v>
      </c>
      <c r="AX6" s="22">
        <f>(AE6+AF6)/C6</f>
        <v>5.185040765685927</v>
      </c>
      <c r="AY6" s="22">
        <f>(AE6+AF6)/O6</f>
        <v>0.5111118876231743</v>
      </c>
      <c r="AZ6" s="22">
        <f>(AE6+AF6)/Q6</f>
        <v>0.5332482683193583</v>
      </c>
      <c r="BA6" s="22">
        <f>(AE6+AF6)/N6</f>
        <v>38.190600522193215</v>
      </c>
      <c r="BB6" s="25">
        <f>H6/M6*1000</f>
        <v>23.287671232876715</v>
      </c>
    </row>
    <row r="7" spans="1:54" ht="15">
      <c r="A7" s="26" t="s">
        <v>62</v>
      </c>
      <c r="B7" s="13" t="s">
        <v>63</v>
      </c>
      <c r="C7" s="14">
        <v>16635</v>
      </c>
      <c r="D7" s="15" t="s">
        <v>61</v>
      </c>
      <c r="E7" s="16">
        <v>1200</v>
      </c>
      <c r="F7" s="14">
        <v>23</v>
      </c>
      <c r="G7" s="14">
        <v>8</v>
      </c>
      <c r="H7" s="14">
        <v>282</v>
      </c>
      <c r="I7" s="14">
        <v>6</v>
      </c>
      <c r="J7" s="14">
        <v>45</v>
      </c>
      <c r="K7" s="14">
        <v>10</v>
      </c>
      <c r="L7" s="14"/>
      <c r="M7" s="14">
        <v>71364</v>
      </c>
      <c r="N7" s="14">
        <v>2038</v>
      </c>
      <c r="O7" s="14">
        <v>65514</v>
      </c>
      <c r="P7" s="14">
        <v>118</v>
      </c>
      <c r="Q7" s="14">
        <v>10665</v>
      </c>
      <c r="R7" s="14">
        <v>3609</v>
      </c>
      <c r="S7" s="14">
        <v>2</v>
      </c>
      <c r="T7" s="14"/>
      <c r="U7" s="14"/>
      <c r="V7" s="14">
        <v>116</v>
      </c>
      <c r="W7" s="14"/>
      <c r="X7" s="14"/>
      <c r="Y7" s="14">
        <v>1852</v>
      </c>
      <c r="Z7" s="17">
        <v>1294</v>
      </c>
      <c r="AA7" s="14">
        <v>21219</v>
      </c>
      <c r="AB7" s="14">
        <v>1520</v>
      </c>
      <c r="AC7" s="14">
        <v>2212</v>
      </c>
      <c r="AD7" s="14">
        <v>194632</v>
      </c>
      <c r="AE7" s="14">
        <v>23357</v>
      </c>
      <c r="AF7" s="14">
        <v>23451</v>
      </c>
      <c r="AG7" s="14">
        <v>581</v>
      </c>
      <c r="AH7" s="14">
        <v>2692</v>
      </c>
      <c r="AI7" s="14">
        <v>6300</v>
      </c>
      <c r="AJ7" s="14">
        <v>8444</v>
      </c>
      <c r="AK7" s="14">
        <v>168</v>
      </c>
      <c r="AL7" s="14">
        <v>3966</v>
      </c>
      <c r="AM7" s="18">
        <v>55</v>
      </c>
      <c r="AN7" s="19">
        <v>1047</v>
      </c>
      <c r="AO7" s="20">
        <f t="shared" si="0"/>
        <v>11.133152990682296</v>
      </c>
      <c r="AP7" s="20">
        <f t="shared" si="1"/>
        <v>7.77877968139465</v>
      </c>
      <c r="AQ7" s="21">
        <f>AG7/C7*100</f>
        <v>3.4926360084159906</v>
      </c>
      <c r="AR7" s="20">
        <f>AG7/Y7*100</f>
        <v>31.371490280777536</v>
      </c>
      <c r="AS7" s="20">
        <f>O7/C7</f>
        <v>3.9383228133453563</v>
      </c>
      <c r="AT7" s="22">
        <f>N7/C7*1000</f>
        <v>122.51277427111512</v>
      </c>
      <c r="AU7" s="23">
        <f>R7/C7</f>
        <v>0.2169522091974752</v>
      </c>
      <c r="AV7" s="22">
        <f>AA7/C7</f>
        <v>1.2755635707844906</v>
      </c>
      <c r="AW7" s="24">
        <f>AA7/H7</f>
        <v>75.24468085106383</v>
      </c>
      <c r="AX7" s="22">
        <f>(AE7+AF7)/C7</f>
        <v>2.8138262699128345</v>
      </c>
      <c r="AY7" s="22">
        <f>(AE7+AF7)/O7</f>
        <v>0.7144732423604115</v>
      </c>
      <c r="AZ7" s="22">
        <f>(AE7+AF7)/Q7</f>
        <v>4.3889357712142525</v>
      </c>
      <c r="BA7" s="22">
        <f>(AE7+AF7)/N7</f>
        <v>22.967615309126593</v>
      </c>
      <c r="BB7" s="25">
        <f>H7/M7*1000</f>
        <v>3.951572221288045</v>
      </c>
    </row>
    <row r="8" spans="1:54" ht="15">
      <c r="A8" s="26" t="s">
        <v>64</v>
      </c>
      <c r="B8" s="13" t="s">
        <v>65</v>
      </c>
      <c r="C8" s="14">
        <v>44808</v>
      </c>
      <c r="D8" s="15" t="s">
        <v>61</v>
      </c>
      <c r="E8" s="14">
        <v>833</v>
      </c>
      <c r="F8" s="14">
        <v>50</v>
      </c>
      <c r="G8" s="14">
        <v>22</v>
      </c>
      <c r="H8" s="14">
        <v>296</v>
      </c>
      <c r="I8" s="14">
        <v>6</v>
      </c>
      <c r="J8" s="14">
        <v>45</v>
      </c>
      <c r="K8" s="14">
        <v>23</v>
      </c>
      <c r="L8" s="14">
        <v>2</v>
      </c>
      <c r="M8" s="14">
        <v>92520</v>
      </c>
      <c r="N8" s="14">
        <v>4341</v>
      </c>
      <c r="O8" s="14">
        <v>203861</v>
      </c>
      <c r="P8" s="14">
        <v>149</v>
      </c>
      <c r="Q8" s="14">
        <v>157274</v>
      </c>
      <c r="R8" s="14">
        <v>1718</v>
      </c>
      <c r="S8" s="14">
        <v>31</v>
      </c>
      <c r="T8" s="14"/>
      <c r="U8" s="14">
        <v>208</v>
      </c>
      <c r="V8" s="14">
        <v>144</v>
      </c>
      <c r="W8" s="14">
        <v>131</v>
      </c>
      <c r="X8" s="14">
        <v>3</v>
      </c>
      <c r="Y8" s="14">
        <v>5347</v>
      </c>
      <c r="Z8" s="17">
        <v>2498</v>
      </c>
      <c r="AA8" s="14">
        <v>48105</v>
      </c>
      <c r="AB8" s="14">
        <v>5258</v>
      </c>
      <c r="AC8" s="14">
        <v>10801</v>
      </c>
      <c r="AD8" s="14">
        <v>360186</v>
      </c>
      <c r="AE8" s="14">
        <v>44050</v>
      </c>
      <c r="AF8" s="14">
        <v>156101</v>
      </c>
      <c r="AG8" s="14">
        <v>1411</v>
      </c>
      <c r="AH8" s="14">
        <v>10450</v>
      </c>
      <c r="AI8" s="14">
        <v>10242</v>
      </c>
      <c r="AJ8" s="14">
        <v>31350</v>
      </c>
      <c r="AK8" s="14">
        <v>340</v>
      </c>
      <c r="AL8" s="14">
        <v>10655</v>
      </c>
      <c r="AM8" s="18">
        <v>17</v>
      </c>
      <c r="AN8" s="19">
        <v>436</v>
      </c>
      <c r="AO8" s="20">
        <f t="shared" si="0"/>
        <v>11.933136939832172</v>
      </c>
      <c r="AP8" s="20">
        <f t="shared" si="1"/>
        <v>5.574897339760757</v>
      </c>
      <c r="AQ8" s="21">
        <f aca="true" t="shared" si="2" ref="AQ8:AQ31">AG8/C8*100</f>
        <v>3.1489912515622214</v>
      </c>
      <c r="AR8" s="20">
        <f aca="true" t="shared" si="3" ref="AR8:AR31">AG8/Y8*100</f>
        <v>26.3886291378343</v>
      </c>
      <c r="AS8" s="20">
        <f aca="true" t="shared" si="4" ref="AS8:AS31">O8/C8</f>
        <v>4.549656311372969</v>
      </c>
      <c r="AT8" s="22">
        <f aca="true" t="shared" si="5" ref="AT8:AT31">N8/C8*1000</f>
        <v>96.88002142474558</v>
      </c>
      <c r="AU8" s="23">
        <f aca="true" t="shared" si="6" ref="AU8:AU31">R8/C8</f>
        <v>0.038341367612926266</v>
      </c>
      <c r="AV8" s="22">
        <f aca="true" t="shared" si="7" ref="AV8:AV31">AA8/C8</f>
        <v>1.073580610605249</v>
      </c>
      <c r="AW8" s="24">
        <f aca="true" t="shared" si="8" ref="AW8:AW31">AA8/H8</f>
        <v>162.5168918918919</v>
      </c>
      <c r="AX8" s="22">
        <f aca="true" t="shared" si="9" ref="AX8:AX31">(AE8+AF8)/C8</f>
        <v>4.466858596679164</v>
      </c>
      <c r="AY8" s="22">
        <f aca="true" t="shared" si="10" ref="AY8:AY31">(AE8+AF8)/O8</f>
        <v>0.9818013254129039</v>
      </c>
      <c r="AZ8" s="22">
        <f aca="true" t="shared" si="11" ref="AZ8:AZ31">(AE8+AF8)/Q8</f>
        <v>1.272626117476506</v>
      </c>
      <c r="BA8" s="22">
        <f aca="true" t="shared" si="12" ref="BA8:BA31">(AE8+AF8)/N8</f>
        <v>46.10711817553559</v>
      </c>
      <c r="BB8" s="25">
        <f aca="true" t="shared" si="13" ref="BB8:BB31">H8/M8*1000</f>
        <v>3.199308257674016</v>
      </c>
    </row>
    <row r="9" spans="1:54" ht="15">
      <c r="A9" s="26" t="s">
        <v>66</v>
      </c>
      <c r="B9" s="13" t="s">
        <v>67</v>
      </c>
      <c r="C9" s="14">
        <v>7274</v>
      </c>
      <c r="D9" s="15" t="s">
        <v>61</v>
      </c>
      <c r="E9" s="14">
        <v>196</v>
      </c>
      <c r="F9" s="14">
        <v>10</v>
      </c>
      <c r="G9" s="14">
        <v>8</v>
      </c>
      <c r="H9" s="14">
        <v>296</v>
      </c>
      <c r="I9" s="14">
        <v>6</v>
      </c>
      <c r="J9" s="14">
        <v>43</v>
      </c>
      <c r="K9" s="14">
        <v>1</v>
      </c>
      <c r="L9" s="14"/>
      <c r="M9" s="14">
        <v>43972</v>
      </c>
      <c r="N9" s="14">
        <v>592</v>
      </c>
      <c r="O9" s="14">
        <v>28075</v>
      </c>
      <c r="P9" s="14">
        <v>87</v>
      </c>
      <c r="Q9" s="14">
        <v>27507</v>
      </c>
      <c r="R9" s="14">
        <v>1417</v>
      </c>
      <c r="S9" s="14"/>
      <c r="T9" s="14"/>
      <c r="U9" s="14"/>
      <c r="V9" s="14">
        <v>53</v>
      </c>
      <c r="W9" s="14"/>
      <c r="X9" s="14"/>
      <c r="Y9" s="14">
        <v>741</v>
      </c>
      <c r="Z9" s="17">
        <v>607</v>
      </c>
      <c r="AA9" s="14">
        <v>8964</v>
      </c>
      <c r="AB9" s="14">
        <v>1142</v>
      </c>
      <c r="AC9" s="14">
        <v>172</v>
      </c>
      <c r="AD9" s="14">
        <v>14187</v>
      </c>
      <c r="AE9" s="14">
        <v>24266</v>
      </c>
      <c r="AF9" s="14">
        <v>7370</v>
      </c>
      <c r="AG9" s="14">
        <v>350</v>
      </c>
      <c r="AH9" s="14">
        <v>3573</v>
      </c>
      <c r="AI9" s="14">
        <v>6381</v>
      </c>
      <c r="AJ9" s="14">
        <v>3402</v>
      </c>
      <c r="AK9" s="14">
        <v>78</v>
      </c>
      <c r="AL9" s="14">
        <v>887</v>
      </c>
      <c r="AM9" s="18">
        <v>19</v>
      </c>
      <c r="AN9" s="19">
        <v>407</v>
      </c>
      <c r="AO9" s="20">
        <f t="shared" si="0"/>
        <v>10.186967280725872</v>
      </c>
      <c r="AP9" s="20">
        <f t="shared" si="1"/>
        <v>8.344789661809184</v>
      </c>
      <c r="AQ9" s="21">
        <f t="shared" si="2"/>
        <v>4.811657959857025</v>
      </c>
      <c r="AR9" s="20">
        <f t="shared" si="3"/>
        <v>47.233468286099864</v>
      </c>
      <c r="AS9" s="20">
        <f t="shared" si="4"/>
        <v>3.859637063513885</v>
      </c>
      <c r="AT9" s="22">
        <f t="shared" si="5"/>
        <v>81.38575749243883</v>
      </c>
      <c r="AU9" s="23">
        <f t="shared" si="6"/>
        <v>0.19480340940335442</v>
      </c>
      <c r="AV9" s="22">
        <f t="shared" si="7"/>
        <v>1.2323343414902392</v>
      </c>
      <c r="AW9" s="24">
        <f t="shared" si="8"/>
        <v>30.283783783783782</v>
      </c>
      <c r="AX9" s="22">
        <f t="shared" si="9"/>
        <v>4.34918889194391</v>
      </c>
      <c r="AY9" s="22">
        <f t="shared" si="10"/>
        <v>1.1268388245770258</v>
      </c>
      <c r="AZ9" s="22">
        <f t="shared" si="11"/>
        <v>1.1501072454284365</v>
      </c>
      <c r="BA9" s="22">
        <f t="shared" si="12"/>
        <v>53.439189189189186</v>
      </c>
      <c r="BB9" s="25">
        <f t="shared" si="13"/>
        <v>6.731556445010462</v>
      </c>
    </row>
    <row r="10" spans="1:54" ht="15">
      <c r="A10" s="26" t="s">
        <v>68</v>
      </c>
      <c r="B10" s="13" t="s">
        <v>69</v>
      </c>
      <c r="C10" s="14">
        <v>23362</v>
      </c>
      <c r="D10" s="15" t="s">
        <v>61</v>
      </c>
      <c r="E10" s="14">
        <v>654</v>
      </c>
      <c r="F10" s="14">
        <v>26</v>
      </c>
      <c r="G10" s="14">
        <v>12</v>
      </c>
      <c r="H10" s="14">
        <v>296</v>
      </c>
      <c r="I10" s="14">
        <v>6</v>
      </c>
      <c r="J10" s="14">
        <v>38</v>
      </c>
      <c r="K10" s="14">
        <v>11</v>
      </c>
      <c r="L10" s="14">
        <v>4</v>
      </c>
      <c r="M10" s="14">
        <v>35130</v>
      </c>
      <c r="N10" s="14">
        <v>1730</v>
      </c>
      <c r="O10" s="14">
        <v>80049</v>
      </c>
      <c r="P10" s="14">
        <v>139</v>
      </c>
      <c r="Q10" s="14">
        <v>74342</v>
      </c>
      <c r="R10" s="14">
        <v>2957</v>
      </c>
      <c r="S10" s="14"/>
      <c r="T10" s="14"/>
      <c r="U10" s="14"/>
      <c r="V10" s="14">
        <v>141</v>
      </c>
      <c r="W10" s="14"/>
      <c r="X10" s="14"/>
      <c r="Y10" s="14">
        <v>2369</v>
      </c>
      <c r="Z10" s="17">
        <v>2119</v>
      </c>
      <c r="AA10" s="14">
        <v>31192</v>
      </c>
      <c r="AB10" s="14">
        <v>4323</v>
      </c>
      <c r="AC10" s="14">
        <v>1184</v>
      </c>
      <c r="AD10" s="14">
        <v>579704</v>
      </c>
      <c r="AE10" s="14">
        <v>36450</v>
      </c>
      <c r="AF10" s="14">
        <v>74419</v>
      </c>
      <c r="AG10" s="14">
        <v>533</v>
      </c>
      <c r="AH10" s="14">
        <v>4897</v>
      </c>
      <c r="AI10" s="14">
        <v>4432</v>
      </c>
      <c r="AJ10" s="14">
        <v>9004</v>
      </c>
      <c r="AK10" s="14">
        <v>213</v>
      </c>
      <c r="AL10" s="14">
        <v>6999</v>
      </c>
      <c r="AM10" s="18">
        <v>32</v>
      </c>
      <c r="AN10" s="19">
        <v>587</v>
      </c>
      <c r="AO10" s="20">
        <f t="shared" si="0"/>
        <v>10.140398938447051</v>
      </c>
      <c r="AP10" s="20">
        <f t="shared" si="1"/>
        <v>9.070285078332335</v>
      </c>
      <c r="AQ10" s="21">
        <f t="shared" si="2"/>
        <v>2.281482749764575</v>
      </c>
      <c r="AR10" s="20">
        <f t="shared" si="3"/>
        <v>22.498944702406078</v>
      </c>
      <c r="AS10" s="20">
        <f t="shared" si="4"/>
        <v>3.4264617755329168</v>
      </c>
      <c r="AT10" s="22">
        <f t="shared" si="5"/>
        <v>74.05187911993836</v>
      </c>
      <c r="AU10" s="23">
        <f t="shared" si="6"/>
        <v>0.12657306737436863</v>
      </c>
      <c r="AV10" s="22">
        <f t="shared" si="7"/>
        <v>1.335159660987929</v>
      </c>
      <c r="AW10" s="24">
        <f t="shared" si="8"/>
        <v>105.37837837837837</v>
      </c>
      <c r="AX10" s="22">
        <f t="shared" si="9"/>
        <v>4.745698142282339</v>
      </c>
      <c r="AY10" s="22">
        <f t="shared" si="10"/>
        <v>1.3850141788154755</v>
      </c>
      <c r="AZ10" s="22">
        <f t="shared" si="11"/>
        <v>1.49133733286702</v>
      </c>
      <c r="BA10" s="22">
        <f t="shared" si="12"/>
        <v>64.08612716763005</v>
      </c>
      <c r="BB10" s="25">
        <f t="shared" si="13"/>
        <v>8.42584685454028</v>
      </c>
    </row>
    <row r="11" spans="1:54" ht="15">
      <c r="A11" s="26" t="s">
        <v>70</v>
      </c>
      <c r="B11" s="13" t="s">
        <v>71</v>
      </c>
      <c r="C11" s="14">
        <v>6755</v>
      </c>
      <c r="D11" s="15" t="s">
        <v>61</v>
      </c>
      <c r="E11" s="14">
        <v>200</v>
      </c>
      <c r="F11" s="14">
        <v>10</v>
      </c>
      <c r="G11" s="14">
        <v>5</v>
      </c>
      <c r="H11" s="14">
        <v>289</v>
      </c>
      <c r="I11" s="14">
        <v>6</v>
      </c>
      <c r="J11" s="14">
        <v>40</v>
      </c>
      <c r="K11" s="14">
        <v>3</v>
      </c>
      <c r="L11" s="14"/>
      <c r="M11" s="14">
        <v>9510</v>
      </c>
      <c r="N11" s="14">
        <v>768</v>
      </c>
      <c r="O11" s="14">
        <v>55599</v>
      </c>
      <c r="P11" s="14">
        <v>81</v>
      </c>
      <c r="Q11" s="14">
        <v>42528</v>
      </c>
      <c r="R11" s="14">
        <v>919</v>
      </c>
      <c r="S11" s="14"/>
      <c r="T11" s="14"/>
      <c r="U11" s="14"/>
      <c r="V11" s="14">
        <v>49</v>
      </c>
      <c r="W11" s="14"/>
      <c r="X11" s="14"/>
      <c r="Y11" s="14">
        <v>1048</v>
      </c>
      <c r="Z11" s="17">
        <v>985</v>
      </c>
      <c r="AA11" s="14">
        <v>18674</v>
      </c>
      <c r="AB11" s="14">
        <v>1440</v>
      </c>
      <c r="AC11" s="14">
        <v>745</v>
      </c>
      <c r="AD11" s="14">
        <v>6250</v>
      </c>
      <c r="AE11" s="14">
        <v>32822</v>
      </c>
      <c r="AF11" s="14">
        <v>19676</v>
      </c>
      <c r="AG11" s="14">
        <v>318</v>
      </c>
      <c r="AH11" s="14">
        <v>6591</v>
      </c>
      <c r="AI11" s="14">
        <v>6798</v>
      </c>
      <c r="AJ11" s="14">
        <v>6813</v>
      </c>
      <c r="AK11" s="14">
        <v>55</v>
      </c>
      <c r="AL11" s="14">
        <v>1352</v>
      </c>
      <c r="AM11" s="18">
        <v>8</v>
      </c>
      <c r="AN11" s="19">
        <v>155</v>
      </c>
      <c r="AO11" s="20">
        <f t="shared" si="0"/>
        <v>15.514433752775721</v>
      </c>
      <c r="AP11" s="20">
        <f t="shared" si="1"/>
        <v>14.581791265729088</v>
      </c>
      <c r="AQ11" s="21">
        <f t="shared" si="2"/>
        <v>4.707623982235381</v>
      </c>
      <c r="AR11" s="20">
        <f t="shared" si="3"/>
        <v>30.343511450381676</v>
      </c>
      <c r="AS11" s="20">
        <f t="shared" si="4"/>
        <v>8.23079200592154</v>
      </c>
      <c r="AT11" s="22">
        <f t="shared" si="5"/>
        <v>113.69356032568467</v>
      </c>
      <c r="AU11" s="23">
        <f t="shared" si="6"/>
        <v>0.13604737231680236</v>
      </c>
      <c r="AV11" s="22">
        <f t="shared" si="7"/>
        <v>2.7644707623982234</v>
      </c>
      <c r="AW11" s="24">
        <f t="shared" si="8"/>
        <v>64.6159169550173</v>
      </c>
      <c r="AX11" s="22">
        <f t="shared" si="9"/>
        <v>7.771724648408586</v>
      </c>
      <c r="AY11" s="22">
        <f t="shared" si="10"/>
        <v>0.9442256155686254</v>
      </c>
      <c r="AZ11" s="22">
        <f t="shared" si="11"/>
        <v>1.234433784800602</v>
      </c>
      <c r="BA11" s="22">
        <f t="shared" si="12"/>
        <v>68.35677083333333</v>
      </c>
      <c r="BB11" s="25">
        <f t="shared" si="13"/>
        <v>30.38906414300736</v>
      </c>
    </row>
    <row r="12" spans="1:54" ht="15">
      <c r="A12" s="26" t="s">
        <v>72</v>
      </c>
      <c r="B12" s="13" t="s">
        <v>73</v>
      </c>
      <c r="C12" s="14">
        <v>6312</v>
      </c>
      <c r="D12" s="15" t="s">
        <v>61</v>
      </c>
      <c r="E12" s="14">
        <v>297</v>
      </c>
      <c r="F12" s="14">
        <v>13</v>
      </c>
      <c r="G12" s="14">
        <v>9</v>
      </c>
      <c r="H12" s="14">
        <v>215</v>
      </c>
      <c r="I12" s="14">
        <v>5</v>
      </c>
      <c r="J12" s="14">
        <v>41</v>
      </c>
      <c r="K12" s="14">
        <v>4</v>
      </c>
      <c r="L12" s="14"/>
      <c r="M12" s="14">
        <v>64592</v>
      </c>
      <c r="N12" s="14">
        <v>866</v>
      </c>
      <c r="O12" s="14">
        <v>23859</v>
      </c>
      <c r="P12" s="14">
        <v>74</v>
      </c>
      <c r="Q12" s="14">
        <v>23859</v>
      </c>
      <c r="R12" s="14">
        <v>1375</v>
      </c>
      <c r="S12" s="14">
        <v>17</v>
      </c>
      <c r="T12" s="14"/>
      <c r="U12" s="14"/>
      <c r="V12" s="14">
        <v>118</v>
      </c>
      <c r="W12" s="14"/>
      <c r="X12" s="14"/>
      <c r="Y12" s="14">
        <v>2458</v>
      </c>
      <c r="Z12" s="17">
        <v>811</v>
      </c>
      <c r="AA12" s="14">
        <v>10023</v>
      </c>
      <c r="AB12" s="14">
        <v>1328</v>
      </c>
      <c r="AC12" s="14">
        <v>3377</v>
      </c>
      <c r="AD12" s="14">
        <v>1980</v>
      </c>
      <c r="AE12" s="14">
        <v>9706</v>
      </c>
      <c r="AF12" s="14">
        <v>11037</v>
      </c>
      <c r="AG12" s="14">
        <v>444</v>
      </c>
      <c r="AH12" s="14">
        <v>3658</v>
      </c>
      <c r="AI12" s="14">
        <v>2668</v>
      </c>
      <c r="AJ12" s="14">
        <v>5827</v>
      </c>
      <c r="AK12" s="14">
        <v>51</v>
      </c>
      <c r="AL12" s="14">
        <v>1613</v>
      </c>
      <c r="AM12" s="18">
        <v>3</v>
      </c>
      <c r="AN12" s="19">
        <v>58</v>
      </c>
      <c r="AO12" s="20">
        <f t="shared" si="0"/>
        <v>38.94169835234474</v>
      </c>
      <c r="AP12" s="20">
        <f t="shared" si="1"/>
        <v>12.848542458808618</v>
      </c>
      <c r="AQ12" s="21">
        <f t="shared" si="2"/>
        <v>7.0342205323193925</v>
      </c>
      <c r="AR12" s="20">
        <f t="shared" si="3"/>
        <v>18.06346623270952</v>
      </c>
      <c r="AS12" s="20">
        <f t="shared" si="4"/>
        <v>3.7799429657794676</v>
      </c>
      <c r="AT12" s="22">
        <f t="shared" si="5"/>
        <v>137.19898605830164</v>
      </c>
      <c r="AU12" s="23">
        <f t="shared" si="6"/>
        <v>0.21783903675538657</v>
      </c>
      <c r="AV12" s="22">
        <f t="shared" si="7"/>
        <v>1.5879277566539924</v>
      </c>
      <c r="AW12" s="24">
        <f t="shared" si="8"/>
        <v>46.61860465116279</v>
      </c>
      <c r="AX12" s="22">
        <f t="shared" si="9"/>
        <v>3.28628010139417</v>
      </c>
      <c r="AY12" s="22">
        <f t="shared" si="10"/>
        <v>0.8693993880715872</v>
      </c>
      <c r="AZ12" s="22">
        <f t="shared" si="11"/>
        <v>0.8693993880715872</v>
      </c>
      <c r="BA12" s="22">
        <f t="shared" si="12"/>
        <v>23.952655889145497</v>
      </c>
      <c r="BB12" s="25">
        <f t="shared" si="13"/>
        <v>3.3285855833539757</v>
      </c>
    </row>
    <row r="13" spans="1:54" ht="15">
      <c r="A13" s="26" t="s">
        <v>74</v>
      </c>
      <c r="B13" s="13" t="s">
        <v>75</v>
      </c>
      <c r="C13" s="14">
        <v>8348</v>
      </c>
      <c r="D13" s="15" t="s">
        <v>61</v>
      </c>
      <c r="E13" s="14">
        <v>208</v>
      </c>
      <c r="F13" s="14">
        <v>6</v>
      </c>
      <c r="G13" s="14">
        <v>5</v>
      </c>
      <c r="H13" s="14">
        <v>280</v>
      </c>
      <c r="I13" s="14">
        <v>6</v>
      </c>
      <c r="J13" s="14">
        <v>42</v>
      </c>
      <c r="K13" s="14">
        <v>2</v>
      </c>
      <c r="L13" s="14"/>
      <c r="M13" s="14">
        <v>17408</v>
      </c>
      <c r="N13" s="14">
        <v>785</v>
      </c>
      <c r="O13" s="14">
        <v>18864</v>
      </c>
      <c r="P13" s="14">
        <v>74</v>
      </c>
      <c r="Q13" s="14">
        <v>18864</v>
      </c>
      <c r="R13" s="14">
        <v>1187</v>
      </c>
      <c r="S13" s="14"/>
      <c r="T13" s="14"/>
      <c r="U13" s="14"/>
      <c r="V13" s="14">
        <v>12</v>
      </c>
      <c r="W13" s="14"/>
      <c r="X13" s="14"/>
      <c r="Y13" s="14">
        <v>435</v>
      </c>
      <c r="Z13" s="17">
        <v>425</v>
      </c>
      <c r="AA13" s="14">
        <v>5217</v>
      </c>
      <c r="AB13" s="14">
        <v>447</v>
      </c>
      <c r="AC13" s="14">
        <v>22</v>
      </c>
      <c r="AD13" s="14">
        <v>5475</v>
      </c>
      <c r="AE13" s="14">
        <v>11100</v>
      </c>
      <c r="AF13" s="14">
        <v>6901</v>
      </c>
      <c r="AG13" s="14">
        <v>129</v>
      </c>
      <c r="AH13" s="14">
        <v>1372</v>
      </c>
      <c r="AI13" s="14">
        <v>3768</v>
      </c>
      <c r="AJ13" s="14">
        <v>3691</v>
      </c>
      <c r="AK13" s="14">
        <v>13</v>
      </c>
      <c r="AL13" s="14">
        <v>293</v>
      </c>
      <c r="AM13" s="18">
        <v>2</v>
      </c>
      <c r="AN13" s="19">
        <v>49</v>
      </c>
      <c r="AO13" s="20">
        <f t="shared" si="0"/>
        <v>5.210828941063728</v>
      </c>
      <c r="AP13" s="20">
        <f t="shared" si="1"/>
        <v>5.091039770004792</v>
      </c>
      <c r="AQ13" s="21">
        <f t="shared" si="2"/>
        <v>1.545280306660278</v>
      </c>
      <c r="AR13" s="20">
        <f t="shared" si="3"/>
        <v>29.655172413793103</v>
      </c>
      <c r="AS13" s="20">
        <f t="shared" si="4"/>
        <v>2.259702922855774</v>
      </c>
      <c r="AT13" s="22">
        <f t="shared" si="5"/>
        <v>94.03449928126497</v>
      </c>
      <c r="AU13" s="23">
        <f t="shared" si="6"/>
        <v>0.14218974604695736</v>
      </c>
      <c r="AV13" s="22">
        <f t="shared" si="7"/>
        <v>0.6249401054144705</v>
      </c>
      <c r="AW13" s="24">
        <f t="shared" si="8"/>
        <v>18.632142857142856</v>
      </c>
      <c r="AX13" s="22">
        <f t="shared" si="9"/>
        <v>2.156324868231912</v>
      </c>
      <c r="AY13" s="22">
        <f t="shared" si="10"/>
        <v>0.9542514843087362</v>
      </c>
      <c r="AZ13" s="22">
        <f t="shared" si="11"/>
        <v>0.9542514843087362</v>
      </c>
      <c r="BA13" s="22">
        <f t="shared" si="12"/>
        <v>22.9312101910828</v>
      </c>
      <c r="BB13" s="25">
        <f t="shared" si="13"/>
        <v>16.08455882352941</v>
      </c>
    </row>
    <row r="14" spans="1:54" ht="15">
      <c r="A14" s="26" t="s">
        <v>76</v>
      </c>
      <c r="B14" s="13" t="s">
        <v>77</v>
      </c>
      <c r="C14" s="14">
        <v>162868</v>
      </c>
      <c r="D14" s="15" t="s">
        <v>61</v>
      </c>
      <c r="E14" s="16">
        <v>2720</v>
      </c>
      <c r="F14" s="14">
        <v>324</v>
      </c>
      <c r="G14" s="14">
        <v>84</v>
      </c>
      <c r="H14" s="14">
        <v>278</v>
      </c>
      <c r="I14" s="14">
        <v>6</v>
      </c>
      <c r="J14" s="14">
        <v>52</v>
      </c>
      <c r="K14" s="14">
        <v>114</v>
      </c>
      <c r="L14" s="14">
        <v>18</v>
      </c>
      <c r="M14" s="14">
        <v>687136</v>
      </c>
      <c r="N14" s="14">
        <v>17648</v>
      </c>
      <c r="O14" s="14">
        <v>852071</v>
      </c>
      <c r="P14" s="14">
        <v>594</v>
      </c>
      <c r="Q14" s="14">
        <v>525208</v>
      </c>
      <c r="R14" s="14">
        <v>36663</v>
      </c>
      <c r="S14" s="14">
        <v>5199</v>
      </c>
      <c r="T14" s="14">
        <v>41</v>
      </c>
      <c r="U14" s="14">
        <v>43</v>
      </c>
      <c r="V14" s="14">
        <v>2649</v>
      </c>
      <c r="W14" s="14">
        <v>26</v>
      </c>
      <c r="X14" s="14">
        <v>11</v>
      </c>
      <c r="Y14" s="14">
        <v>33850</v>
      </c>
      <c r="Z14" s="17">
        <v>23902</v>
      </c>
      <c r="AA14" s="14">
        <v>290040</v>
      </c>
      <c r="AB14" s="14">
        <v>34615</v>
      </c>
      <c r="AC14" s="14">
        <v>33748</v>
      </c>
      <c r="AD14" s="14">
        <v>1539446</v>
      </c>
      <c r="AE14" s="14">
        <v>409788</v>
      </c>
      <c r="AF14" s="14">
        <v>525910</v>
      </c>
      <c r="AG14" s="14">
        <v>8055</v>
      </c>
      <c r="AH14" s="14">
        <v>71435</v>
      </c>
      <c r="AI14" s="14">
        <v>89740</v>
      </c>
      <c r="AJ14" s="14">
        <v>209384</v>
      </c>
      <c r="AK14" s="14">
        <v>1778</v>
      </c>
      <c r="AL14" s="14">
        <v>108063</v>
      </c>
      <c r="AM14" s="18">
        <v>181</v>
      </c>
      <c r="AN14" s="19">
        <v>4021</v>
      </c>
      <c r="AO14" s="20">
        <f t="shared" si="0"/>
        <v>20.783702139155636</v>
      </c>
      <c r="AP14" s="20">
        <f t="shared" si="1"/>
        <v>14.675688287447503</v>
      </c>
      <c r="AQ14" s="21">
        <f t="shared" si="2"/>
        <v>4.945722916717832</v>
      </c>
      <c r="AR14" s="20">
        <f t="shared" si="3"/>
        <v>23.79615952732644</v>
      </c>
      <c r="AS14" s="20">
        <f t="shared" si="4"/>
        <v>5.231666134538399</v>
      </c>
      <c r="AT14" s="22">
        <f t="shared" si="5"/>
        <v>108.35768843480611</v>
      </c>
      <c r="AU14" s="23">
        <f t="shared" si="6"/>
        <v>0.2251086769653953</v>
      </c>
      <c r="AV14" s="22">
        <f t="shared" si="7"/>
        <v>1.7808286465112853</v>
      </c>
      <c r="AW14" s="24">
        <f t="shared" si="8"/>
        <v>1043.3093525179856</v>
      </c>
      <c r="AX14" s="22">
        <f t="shared" si="9"/>
        <v>5.745131026352629</v>
      </c>
      <c r="AY14" s="22">
        <f t="shared" si="10"/>
        <v>1.0981455770704553</v>
      </c>
      <c r="AZ14" s="22">
        <f t="shared" si="11"/>
        <v>1.7815760612938112</v>
      </c>
      <c r="BA14" s="22">
        <f t="shared" si="12"/>
        <v>53.02005893019039</v>
      </c>
      <c r="BB14" s="25">
        <f t="shared" si="13"/>
        <v>0.40457784194104224</v>
      </c>
    </row>
    <row r="15" spans="1:54" ht="15">
      <c r="A15" s="26" t="s">
        <v>78</v>
      </c>
      <c r="B15" s="13" t="s">
        <v>79</v>
      </c>
      <c r="C15" s="14">
        <v>27468</v>
      </c>
      <c r="D15" s="15" t="s">
        <v>61</v>
      </c>
      <c r="E15" s="16">
        <v>1648</v>
      </c>
      <c r="F15" s="14">
        <v>36</v>
      </c>
      <c r="G15" s="14">
        <v>18</v>
      </c>
      <c r="H15" s="14">
        <v>293</v>
      </c>
      <c r="I15" s="14">
        <v>6</v>
      </c>
      <c r="J15" s="14">
        <v>40</v>
      </c>
      <c r="K15" s="14">
        <v>16</v>
      </c>
      <c r="L15" s="14">
        <v>4</v>
      </c>
      <c r="M15" s="14">
        <v>89343</v>
      </c>
      <c r="N15" s="14">
        <v>3748</v>
      </c>
      <c r="O15" s="14">
        <v>114985</v>
      </c>
      <c r="P15" s="14">
        <v>134</v>
      </c>
      <c r="Q15" s="14">
        <v>109375</v>
      </c>
      <c r="R15" s="14">
        <v>6639</v>
      </c>
      <c r="S15" s="14">
        <v>20</v>
      </c>
      <c r="T15" s="14"/>
      <c r="U15" s="14"/>
      <c r="V15" s="14">
        <v>110</v>
      </c>
      <c r="W15" s="14">
        <v>92</v>
      </c>
      <c r="X15" s="14">
        <v>13</v>
      </c>
      <c r="Y15" s="14">
        <v>2950</v>
      </c>
      <c r="Z15" s="17">
        <v>2950</v>
      </c>
      <c r="AA15" s="14">
        <v>47096</v>
      </c>
      <c r="AB15" s="14">
        <v>5516</v>
      </c>
      <c r="AC15" s="14">
        <v>2810</v>
      </c>
      <c r="AD15" s="14">
        <v>127944</v>
      </c>
      <c r="AE15" s="14">
        <v>40008</v>
      </c>
      <c r="AF15" s="14">
        <v>132276</v>
      </c>
      <c r="AG15" s="14">
        <v>1100</v>
      </c>
      <c r="AH15" s="14">
        <v>14730</v>
      </c>
      <c r="AI15" s="14">
        <v>18940</v>
      </c>
      <c r="AJ15" s="14">
        <v>15100</v>
      </c>
      <c r="AK15" s="14">
        <v>279</v>
      </c>
      <c r="AL15" s="14">
        <v>7725</v>
      </c>
      <c r="AM15" s="18">
        <v>49</v>
      </c>
      <c r="AN15" s="19">
        <v>2173</v>
      </c>
      <c r="AO15" s="20">
        <f t="shared" si="0"/>
        <v>10.73976991408184</v>
      </c>
      <c r="AP15" s="20">
        <f t="shared" si="1"/>
        <v>10.73976991408184</v>
      </c>
      <c r="AQ15" s="21">
        <f t="shared" si="2"/>
        <v>4.00465996796272</v>
      </c>
      <c r="AR15" s="20">
        <f t="shared" si="3"/>
        <v>37.28813559322034</v>
      </c>
      <c r="AS15" s="20">
        <f t="shared" si="4"/>
        <v>4.186143876510849</v>
      </c>
      <c r="AT15" s="22">
        <f t="shared" si="5"/>
        <v>136.4496869084025</v>
      </c>
      <c r="AU15" s="23">
        <f t="shared" si="6"/>
        <v>0.24169943206640454</v>
      </c>
      <c r="AV15" s="22">
        <f t="shared" si="7"/>
        <v>1.7145769622833844</v>
      </c>
      <c r="AW15" s="24">
        <f t="shared" si="8"/>
        <v>160.7372013651877</v>
      </c>
      <c r="AX15" s="22">
        <f t="shared" si="9"/>
        <v>6.27217125382263</v>
      </c>
      <c r="AY15" s="22">
        <f t="shared" si="10"/>
        <v>1.498317171805018</v>
      </c>
      <c r="AZ15" s="22">
        <f t="shared" si="11"/>
        <v>1.575168</v>
      </c>
      <c r="BA15" s="22">
        <f t="shared" si="12"/>
        <v>45.96691568836713</v>
      </c>
      <c r="BB15" s="25">
        <f t="shared" si="13"/>
        <v>3.279495875446314</v>
      </c>
    </row>
    <row r="16" spans="1:54" ht="15">
      <c r="A16" s="30"/>
      <c r="B16" s="31" t="s">
        <v>161</v>
      </c>
      <c r="C16" s="14"/>
      <c r="D16" s="15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7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8"/>
      <c r="AN16" s="19"/>
      <c r="AO16" s="20">
        <f>AVERAGE(AO6:AO15)</f>
        <v>15.59240396213175</v>
      </c>
      <c r="AP16" s="20">
        <f>AVERAGE(AP6:AP15)</f>
        <v>11.00455338295772</v>
      </c>
      <c r="AQ16" s="20">
        <f>AVERAGE(AQ6:AQ15)</f>
        <v>4.260113069144721</v>
      </c>
      <c r="AR16" s="20">
        <f>AVERAGE(AR6:AR15)</f>
        <v>29.770210054813692</v>
      </c>
      <c r="AS16" s="20">
        <f aca="true" t="shared" si="14" ref="AS16:BB16">AVERAGE(AS6:AS15)</f>
        <v>4.9606955433355555</v>
      </c>
      <c r="AT16" s="20">
        <f t="shared" si="14"/>
        <v>110.03323116648014</v>
      </c>
      <c r="AU16" s="20">
        <f t="shared" si="14"/>
        <v>0.17292033783558733</v>
      </c>
      <c r="AV16" s="20">
        <f t="shared" si="14"/>
        <v>1.555244516083717</v>
      </c>
      <c r="AW16" s="20">
        <f t="shared" si="14"/>
        <v>173.12663650163202</v>
      </c>
      <c r="AX16" s="20">
        <f t="shared" si="14"/>
        <v>4.6792244564714105</v>
      </c>
      <c r="AY16" s="20">
        <f t="shared" si="14"/>
        <v>1.0083578695613413</v>
      </c>
      <c r="AZ16" s="20">
        <f t="shared" si="14"/>
        <v>1.525108345378031</v>
      </c>
      <c r="BA16" s="20">
        <f t="shared" si="14"/>
        <v>43.90182618957938</v>
      </c>
      <c r="BB16" s="20">
        <f t="shared" si="14"/>
        <v>9.908223727866762</v>
      </c>
    </row>
    <row r="17" spans="1:54" ht="15">
      <c r="A17" s="90" t="s">
        <v>159</v>
      </c>
      <c r="B17" s="91"/>
      <c r="C17" s="14"/>
      <c r="D17" s="15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7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8"/>
      <c r="AN17" s="19"/>
      <c r="AO17" s="20"/>
      <c r="AP17" s="20"/>
      <c r="AQ17" s="21"/>
      <c r="AR17" s="20"/>
      <c r="AS17" s="20"/>
      <c r="AT17" s="22"/>
      <c r="AU17" s="23"/>
      <c r="AV17" s="22"/>
      <c r="AW17" s="24"/>
      <c r="AX17" s="22"/>
      <c r="AY17" s="22"/>
      <c r="AZ17" s="22"/>
      <c r="BA17" s="22"/>
      <c r="BB17" s="25"/>
    </row>
    <row r="18" spans="1:54" ht="15">
      <c r="A18" s="26" t="s">
        <v>59</v>
      </c>
      <c r="B18" s="27" t="s">
        <v>80</v>
      </c>
      <c r="C18" s="14">
        <v>5473</v>
      </c>
      <c r="D18" s="15" t="s">
        <v>61</v>
      </c>
      <c r="E18" s="14">
        <v>192</v>
      </c>
      <c r="F18" s="14">
        <v>7</v>
      </c>
      <c r="G18" s="14">
        <v>4</v>
      </c>
      <c r="H18" s="14">
        <v>226</v>
      </c>
      <c r="I18" s="14">
        <v>5</v>
      </c>
      <c r="J18" s="14">
        <v>40</v>
      </c>
      <c r="K18" s="14">
        <v>2</v>
      </c>
      <c r="L18" s="14"/>
      <c r="M18" s="14">
        <v>13782</v>
      </c>
      <c r="N18" s="14">
        <v>660</v>
      </c>
      <c r="O18" s="14">
        <v>17389</v>
      </c>
      <c r="P18" s="14">
        <v>40</v>
      </c>
      <c r="Q18" s="14">
        <v>17389</v>
      </c>
      <c r="R18" s="14">
        <v>1723</v>
      </c>
      <c r="S18" s="14"/>
      <c r="T18" s="14"/>
      <c r="U18" s="14"/>
      <c r="V18" s="14">
        <v>5</v>
      </c>
      <c r="W18" s="14"/>
      <c r="X18" s="14"/>
      <c r="Y18" s="14">
        <v>1672</v>
      </c>
      <c r="Z18" s="17">
        <v>800</v>
      </c>
      <c r="AA18" s="14">
        <v>3956</v>
      </c>
      <c r="AB18" s="14">
        <v>1100</v>
      </c>
      <c r="AC18" s="14">
        <v>119</v>
      </c>
      <c r="AD18" s="14"/>
      <c r="AE18" s="14">
        <v>12511</v>
      </c>
      <c r="AF18" s="14">
        <v>550</v>
      </c>
      <c r="AG18" s="14">
        <v>578</v>
      </c>
      <c r="AH18" s="14">
        <v>817</v>
      </c>
      <c r="AI18" s="14">
        <v>2939</v>
      </c>
      <c r="AJ18" s="14">
        <v>300</v>
      </c>
      <c r="AK18" s="14">
        <v>23</v>
      </c>
      <c r="AL18" s="14">
        <v>2067</v>
      </c>
      <c r="AM18" s="18">
        <v>3</v>
      </c>
      <c r="AN18" s="19">
        <v>167</v>
      </c>
      <c r="AO18" s="20">
        <f aca="true" t="shared" si="15" ref="AO18:AO31">Y18/C18*100</f>
        <v>30.549972592727936</v>
      </c>
      <c r="AP18" s="20">
        <f aca="true" t="shared" si="16" ref="AP18:AP31">Z18/C18*100</f>
        <v>14.617211766855473</v>
      </c>
      <c r="AQ18" s="21">
        <f t="shared" si="2"/>
        <v>10.560935501553079</v>
      </c>
      <c r="AR18" s="20">
        <f t="shared" si="3"/>
        <v>34.569377990430624</v>
      </c>
      <c r="AS18" s="20">
        <f t="shared" si="4"/>
        <v>3.1772336926731226</v>
      </c>
      <c r="AT18" s="22">
        <f t="shared" si="5"/>
        <v>120.59199707655765</v>
      </c>
      <c r="AU18" s="23">
        <f t="shared" si="6"/>
        <v>0.3148181984286497</v>
      </c>
      <c r="AV18" s="22">
        <f t="shared" si="7"/>
        <v>0.7228211218710031</v>
      </c>
      <c r="AW18" s="24">
        <f t="shared" si="8"/>
        <v>17.504424778761063</v>
      </c>
      <c r="AX18" s="22">
        <f t="shared" si="9"/>
        <v>2.3864425360862414</v>
      </c>
      <c r="AY18" s="22">
        <f t="shared" si="10"/>
        <v>0.7511070216803727</v>
      </c>
      <c r="AZ18" s="22">
        <f t="shared" si="11"/>
        <v>0.7511070216803727</v>
      </c>
      <c r="BA18" s="22">
        <f t="shared" si="12"/>
        <v>19.78939393939394</v>
      </c>
      <c r="BB18" s="25">
        <f t="shared" si="13"/>
        <v>16.398200551443914</v>
      </c>
    </row>
    <row r="19" spans="1:54" ht="15">
      <c r="A19" s="26" t="s">
        <v>62</v>
      </c>
      <c r="B19" s="27" t="s">
        <v>87</v>
      </c>
      <c r="C19" s="14">
        <v>3466</v>
      </c>
      <c r="D19" s="15" t="s">
        <v>61</v>
      </c>
      <c r="E19" s="14">
        <v>215</v>
      </c>
      <c r="F19" s="14">
        <v>25</v>
      </c>
      <c r="G19" s="14">
        <v>20</v>
      </c>
      <c r="H19" s="14">
        <v>232</v>
      </c>
      <c r="I19" s="14">
        <v>5</v>
      </c>
      <c r="J19" s="14">
        <v>34</v>
      </c>
      <c r="K19" s="14">
        <v>2</v>
      </c>
      <c r="L19" s="14">
        <v>6</v>
      </c>
      <c r="M19" s="14">
        <v>30968</v>
      </c>
      <c r="N19" s="14">
        <v>384</v>
      </c>
      <c r="O19" s="14">
        <v>14242</v>
      </c>
      <c r="P19" s="14">
        <v>3</v>
      </c>
      <c r="Q19" s="14">
        <v>14242</v>
      </c>
      <c r="R19" s="14">
        <v>382</v>
      </c>
      <c r="S19" s="14"/>
      <c r="T19" s="14"/>
      <c r="U19" s="14"/>
      <c r="V19" s="14"/>
      <c r="W19" s="14"/>
      <c r="X19" s="14"/>
      <c r="Y19" s="14">
        <v>598</v>
      </c>
      <c r="Z19" s="17">
        <v>341</v>
      </c>
      <c r="AA19" s="14">
        <v>5869</v>
      </c>
      <c r="AB19" s="14">
        <v>5667</v>
      </c>
      <c r="AC19" s="14"/>
      <c r="AD19" s="14">
        <v>345</v>
      </c>
      <c r="AE19" s="14">
        <v>2134</v>
      </c>
      <c r="AF19" s="14">
        <v>5696</v>
      </c>
      <c r="AG19" s="14">
        <v>144</v>
      </c>
      <c r="AH19" s="14">
        <v>3968</v>
      </c>
      <c r="AI19" s="14">
        <v>479</v>
      </c>
      <c r="AJ19" s="14">
        <v>3968</v>
      </c>
      <c r="AK19" s="14">
        <v>20</v>
      </c>
      <c r="AL19" s="14">
        <v>285</v>
      </c>
      <c r="AM19" s="18">
        <v>5</v>
      </c>
      <c r="AN19" s="19">
        <v>100</v>
      </c>
      <c r="AO19" s="20">
        <f t="shared" si="15"/>
        <v>17.253317945758802</v>
      </c>
      <c r="AP19" s="20">
        <f t="shared" si="16"/>
        <v>9.838430467397577</v>
      </c>
      <c r="AQ19" s="21">
        <f t="shared" si="2"/>
        <v>4.15464512406232</v>
      </c>
      <c r="AR19" s="20">
        <f t="shared" si="3"/>
        <v>24.08026755852843</v>
      </c>
      <c r="AS19" s="20">
        <f t="shared" si="4"/>
        <v>4.109059434506636</v>
      </c>
      <c r="AT19" s="22">
        <f t="shared" si="5"/>
        <v>110.79053664166186</v>
      </c>
      <c r="AU19" s="23">
        <f t="shared" si="6"/>
        <v>0.1102135025966532</v>
      </c>
      <c r="AV19" s="22">
        <f t="shared" si="7"/>
        <v>1.6933064050778996</v>
      </c>
      <c r="AW19" s="24">
        <f t="shared" si="8"/>
        <v>25.29741379310345</v>
      </c>
      <c r="AX19" s="22">
        <f t="shared" si="9"/>
        <v>2.259088286208886</v>
      </c>
      <c r="AY19" s="22">
        <f t="shared" si="10"/>
        <v>0.549782333941862</v>
      </c>
      <c r="AZ19" s="22">
        <f t="shared" si="11"/>
        <v>0.549782333941862</v>
      </c>
      <c r="BA19" s="22">
        <f t="shared" si="12"/>
        <v>20.390625</v>
      </c>
      <c r="BB19" s="25">
        <f t="shared" si="13"/>
        <v>7.491604236631361</v>
      </c>
    </row>
    <row r="20" spans="1:54" ht="15">
      <c r="A20" s="26" t="s">
        <v>64</v>
      </c>
      <c r="B20" s="27" t="s">
        <v>88</v>
      </c>
      <c r="C20" s="14">
        <v>3257</v>
      </c>
      <c r="D20" s="15" t="s">
        <v>61</v>
      </c>
      <c r="E20" s="14">
        <v>126</v>
      </c>
      <c r="F20" s="14">
        <v>10</v>
      </c>
      <c r="G20" s="14">
        <v>2</v>
      </c>
      <c r="H20" s="14">
        <v>241</v>
      </c>
      <c r="I20" s="14">
        <v>5</v>
      </c>
      <c r="J20" s="14">
        <v>40</v>
      </c>
      <c r="K20" s="14">
        <v>1</v>
      </c>
      <c r="L20" s="14">
        <v>1</v>
      </c>
      <c r="M20" s="14">
        <v>5800</v>
      </c>
      <c r="N20" s="14">
        <v>325</v>
      </c>
      <c r="O20" s="14">
        <v>16958</v>
      </c>
      <c r="P20" s="14">
        <v>26</v>
      </c>
      <c r="Q20" s="14">
        <v>16059</v>
      </c>
      <c r="R20" s="14">
        <v>577</v>
      </c>
      <c r="S20" s="14"/>
      <c r="T20" s="14"/>
      <c r="U20" s="14"/>
      <c r="V20" s="14">
        <v>22</v>
      </c>
      <c r="W20" s="14"/>
      <c r="X20" s="14"/>
      <c r="Y20" s="14">
        <v>344</v>
      </c>
      <c r="Z20" s="17">
        <v>196</v>
      </c>
      <c r="AA20" s="14">
        <v>7218</v>
      </c>
      <c r="AB20" s="14">
        <v>668</v>
      </c>
      <c r="AC20" s="14"/>
      <c r="AD20" s="14"/>
      <c r="AE20" s="14">
        <v>2207</v>
      </c>
      <c r="AF20" s="14">
        <v>10682</v>
      </c>
      <c r="AG20" s="14">
        <v>106</v>
      </c>
      <c r="AH20" s="14">
        <v>4340</v>
      </c>
      <c r="AI20" s="14">
        <v>645</v>
      </c>
      <c r="AJ20" s="14">
        <v>7110</v>
      </c>
      <c r="AK20" s="14">
        <v>35</v>
      </c>
      <c r="AL20" s="14">
        <v>828</v>
      </c>
      <c r="AM20" s="18">
        <v>2</v>
      </c>
      <c r="AN20" s="19">
        <v>67</v>
      </c>
      <c r="AO20" s="20">
        <f t="shared" si="15"/>
        <v>10.561866748541602</v>
      </c>
      <c r="AP20" s="20">
        <f t="shared" si="16"/>
        <v>6.017807798587657</v>
      </c>
      <c r="AQ20" s="21">
        <f t="shared" si="2"/>
        <v>3.2545287073994476</v>
      </c>
      <c r="AR20" s="20">
        <f t="shared" si="3"/>
        <v>30.813953488372093</v>
      </c>
      <c r="AS20" s="20">
        <f t="shared" si="4"/>
        <v>5.206631869818851</v>
      </c>
      <c r="AT20" s="22">
        <f t="shared" si="5"/>
        <v>99.78507829290758</v>
      </c>
      <c r="AU20" s="23">
        <f t="shared" si="6"/>
        <v>0.17715689284617747</v>
      </c>
      <c r="AV20" s="22">
        <f t="shared" si="7"/>
        <v>2.2161498311329444</v>
      </c>
      <c r="AW20" s="24">
        <f t="shared" si="8"/>
        <v>29.95020746887967</v>
      </c>
      <c r="AX20" s="22">
        <f t="shared" si="9"/>
        <v>3.9573226895916487</v>
      </c>
      <c r="AY20" s="22">
        <f t="shared" si="10"/>
        <v>0.7600542516806227</v>
      </c>
      <c r="AZ20" s="22">
        <f t="shared" si="11"/>
        <v>0.8026029017996139</v>
      </c>
      <c r="BA20" s="22">
        <f t="shared" si="12"/>
        <v>39.65846153846154</v>
      </c>
      <c r="BB20" s="25">
        <f t="shared" si="13"/>
        <v>41.55172413793103</v>
      </c>
    </row>
    <row r="21" spans="1:54" ht="15">
      <c r="A21" s="26" t="s">
        <v>66</v>
      </c>
      <c r="B21" s="27" t="s">
        <v>96</v>
      </c>
      <c r="C21" s="14">
        <v>3909</v>
      </c>
      <c r="D21" s="15" t="s">
        <v>61</v>
      </c>
      <c r="E21" s="16">
        <v>200</v>
      </c>
      <c r="F21" s="14">
        <v>7</v>
      </c>
      <c r="G21" s="14">
        <v>5</v>
      </c>
      <c r="H21" s="14">
        <v>220</v>
      </c>
      <c r="I21" s="14">
        <v>5</v>
      </c>
      <c r="J21" s="14">
        <v>32</v>
      </c>
      <c r="K21" s="14">
        <v>1</v>
      </c>
      <c r="L21" s="14"/>
      <c r="M21" s="14">
        <v>9673</v>
      </c>
      <c r="N21" s="14">
        <v>562</v>
      </c>
      <c r="O21" s="14">
        <v>15214</v>
      </c>
      <c r="P21" s="14">
        <v>18</v>
      </c>
      <c r="Q21" s="14">
        <v>14650</v>
      </c>
      <c r="R21" s="14">
        <v>896</v>
      </c>
      <c r="S21" s="14"/>
      <c r="T21" s="14"/>
      <c r="U21" s="14"/>
      <c r="V21" s="14"/>
      <c r="W21" s="14"/>
      <c r="X21" s="14"/>
      <c r="Y21" s="14">
        <v>767</v>
      </c>
      <c r="Z21" s="17">
        <v>740</v>
      </c>
      <c r="AA21" s="14">
        <v>16542</v>
      </c>
      <c r="AB21" s="14">
        <v>2415</v>
      </c>
      <c r="AC21" s="14">
        <v>471</v>
      </c>
      <c r="AD21" s="14">
        <v>4415</v>
      </c>
      <c r="AE21" s="14">
        <v>18226</v>
      </c>
      <c r="AF21" s="14">
        <v>12439</v>
      </c>
      <c r="AG21" s="14">
        <v>387</v>
      </c>
      <c r="AH21" s="14">
        <v>4721</v>
      </c>
      <c r="AI21" s="14">
        <v>5001</v>
      </c>
      <c r="AJ21" s="14">
        <v>2344</v>
      </c>
      <c r="AK21" s="14">
        <v>23</v>
      </c>
      <c r="AL21" s="14">
        <v>971</v>
      </c>
      <c r="AM21" s="18">
        <v>9</v>
      </c>
      <c r="AN21" s="19">
        <v>106</v>
      </c>
      <c r="AO21" s="20">
        <f t="shared" si="15"/>
        <v>19.62138654387311</v>
      </c>
      <c r="AP21" s="20">
        <f t="shared" si="16"/>
        <v>18.930672806344333</v>
      </c>
      <c r="AQ21" s="21">
        <f t="shared" si="2"/>
        <v>9.90023023791251</v>
      </c>
      <c r="AR21" s="20">
        <f t="shared" si="3"/>
        <v>50.456323337679265</v>
      </c>
      <c r="AS21" s="20">
        <f t="shared" si="4"/>
        <v>3.8920440010232795</v>
      </c>
      <c r="AT21" s="22">
        <f t="shared" si="5"/>
        <v>143.77078536710155</v>
      </c>
      <c r="AU21" s="23">
        <f t="shared" si="6"/>
        <v>0.2292146328984395</v>
      </c>
      <c r="AV21" s="22">
        <f t="shared" si="7"/>
        <v>4.231772831926324</v>
      </c>
      <c r="AW21" s="24">
        <f t="shared" si="8"/>
        <v>75.19090909090909</v>
      </c>
      <c r="AX21" s="22">
        <f t="shared" si="9"/>
        <v>7.844717319007419</v>
      </c>
      <c r="AY21" s="22">
        <f t="shared" si="10"/>
        <v>2.015577757328776</v>
      </c>
      <c r="AZ21" s="22">
        <f t="shared" si="11"/>
        <v>2.093174061433447</v>
      </c>
      <c r="BA21" s="22">
        <f t="shared" si="12"/>
        <v>54.56405693950178</v>
      </c>
      <c r="BB21" s="25">
        <f t="shared" si="13"/>
        <v>22.743719631965263</v>
      </c>
    </row>
    <row r="22" spans="1:54" ht="15">
      <c r="A22" s="26" t="s">
        <v>68</v>
      </c>
      <c r="B22" s="27" t="s">
        <v>100</v>
      </c>
      <c r="C22" s="14">
        <v>5114</v>
      </c>
      <c r="D22" s="15" t="s">
        <v>61</v>
      </c>
      <c r="E22" s="14">
        <v>69</v>
      </c>
      <c r="F22" s="14">
        <v>3</v>
      </c>
      <c r="G22" s="14">
        <v>3</v>
      </c>
      <c r="H22" s="14">
        <v>195</v>
      </c>
      <c r="I22" s="14">
        <v>5</v>
      </c>
      <c r="J22" s="14">
        <v>36</v>
      </c>
      <c r="K22" s="14">
        <v>1</v>
      </c>
      <c r="L22" s="14"/>
      <c r="M22" s="14">
        <v>6765</v>
      </c>
      <c r="N22" s="14">
        <v>303</v>
      </c>
      <c r="O22" s="14">
        <v>10694</v>
      </c>
      <c r="P22" s="14">
        <v>30</v>
      </c>
      <c r="Q22" s="14">
        <v>9747</v>
      </c>
      <c r="R22" s="14">
        <v>963</v>
      </c>
      <c r="S22" s="14"/>
      <c r="T22" s="14"/>
      <c r="U22" s="14"/>
      <c r="V22" s="14">
        <v>10</v>
      </c>
      <c r="W22" s="14"/>
      <c r="X22" s="14"/>
      <c r="Y22" s="14">
        <v>300</v>
      </c>
      <c r="Z22" s="17">
        <v>300</v>
      </c>
      <c r="AA22" s="14">
        <v>1598</v>
      </c>
      <c r="AB22" s="14">
        <v>82</v>
      </c>
      <c r="AC22" s="14">
        <v>1</v>
      </c>
      <c r="AD22" s="14"/>
      <c r="AE22" s="14">
        <v>1920</v>
      </c>
      <c r="AF22" s="14">
        <v>1649</v>
      </c>
      <c r="AG22" s="14">
        <v>182</v>
      </c>
      <c r="AH22" s="14">
        <v>695</v>
      </c>
      <c r="AI22" s="14">
        <v>1041</v>
      </c>
      <c r="AJ22" s="14">
        <v>643</v>
      </c>
      <c r="AK22" s="14">
        <v>29</v>
      </c>
      <c r="AL22" s="14">
        <v>294</v>
      </c>
      <c r="AM22" s="18">
        <v>2</v>
      </c>
      <c r="AN22" s="19">
        <v>42</v>
      </c>
      <c r="AO22" s="20">
        <f t="shared" si="15"/>
        <v>5.866249511145874</v>
      </c>
      <c r="AP22" s="20">
        <f t="shared" si="16"/>
        <v>5.866249511145874</v>
      </c>
      <c r="AQ22" s="21">
        <f t="shared" si="2"/>
        <v>3.5588580367618308</v>
      </c>
      <c r="AR22" s="20">
        <f t="shared" si="3"/>
        <v>60.66666666666667</v>
      </c>
      <c r="AS22" s="20">
        <f t="shared" si="4"/>
        <v>2.0911224090731326</v>
      </c>
      <c r="AT22" s="22">
        <f t="shared" si="5"/>
        <v>59.24912006257333</v>
      </c>
      <c r="AU22" s="23">
        <f t="shared" si="6"/>
        <v>0.18830660930778256</v>
      </c>
      <c r="AV22" s="22">
        <f t="shared" si="7"/>
        <v>0.3124755572937036</v>
      </c>
      <c r="AW22" s="24">
        <f t="shared" si="8"/>
        <v>8.194871794871794</v>
      </c>
      <c r="AX22" s="22">
        <f t="shared" si="9"/>
        <v>0.6978881501759875</v>
      </c>
      <c r="AY22" s="22">
        <f t="shared" si="10"/>
        <v>0.3337385449784926</v>
      </c>
      <c r="AZ22" s="22">
        <f t="shared" si="11"/>
        <v>0.3661639478813994</v>
      </c>
      <c r="BA22" s="22">
        <f t="shared" si="12"/>
        <v>11.778877887788779</v>
      </c>
      <c r="BB22" s="25">
        <f t="shared" si="13"/>
        <v>28.824833702882483</v>
      </c>
    </row>
    <row r="23" spans="1:54" ht="15">
      <c r="A23" s="26" t="s">
        <v>70</v>
      </c>
      <c r="B23" s="28" t="s">
        <v>104</v>
      </c>
      <c r="C23" s="14">
        <v>1959</v>
      </c>
      <c r="D23" s="15" t="s">
        <v>61</v>
      </c>
      <c r="E23" s="14">
        <v>98</v>
      </c>
      <c r="F23" s="14">
        <v>4</v>
      </c>
      <c r="G23" s="14">
        <v>2</v>
      </c>
      <c r="H23" s="14">
        <v>229</v>
      </c>
      <c r="I23" s="14">
        <v>5</v>
      </c>
      <c r="J23" s="14">
        <v>36</v>
      </c>
      <c r="K23" s="14">
        <v>1</v>
      </c>
      <c r="L23" s="14"/>
      <c r="M23" s="14">
        <v>2801</v>
      </c>
      <c r="N23" s="14">
        <v>106</v>
      </c>
      <c r="O23" s="14">
        <v>13809</v>
      </c>
      <c r="P23" s="14">
        <v>5</v>
      </c>
      <c r="Q23" s="14">
        <v>13511</v>
      </c>
      <c r="R23" s="14">
        <v>185</v>
      </c>
      <c r="S23" s="14"/>
      <c r="T23" s="14"/>
      <c r="U23" s="14"/>
      <c r="V23" s="14">
        <v>29</v>
      </c>
      <c r="W23" s="14"/>
      <c r="X23" s="14"/>
      <c r="Y23" s="14">
        <v>167</v>
      </c>
      <c r="Z23" s="17">
        <v>167</v>
      </c>
      <c r="AA23" s="14">
        <v>2812</v>
      </c>
      <c r="AB23" s="14">
        <v>267</v>
      </c>
      <c r="AC23" s="14"/>
      <c r="AD23" s="14"/>
      <c r="AE23" s="14">
        <v>1012</v>
      </c>
      <c r="AF23" s="14">
        <v>5353</v>
      </c>
      <c r="AG23" s="14">
        <v>120</v>
      </c>
      <c r="AH23" s="14">
        <v>2124</v>
      </c>
      <c r="AI23" s="14">
        <v>751</v>
      </c>
      <c r="AJ23" s="14">
        <v>4730</v>
      </c>
      <c r="AK23" s="14">
        <v>6</v>
      </c>
      <c r="AL23" s="14">
        <v>236</v>
      </c>
      <c r="AM23" s="18">
        <v>5</v>
      </c>
      <c r="AN23" s="19">
        <v>85</v>
      </c>
      <c r="AO23" s="20">
        <f t="shared" si="15"/>
        <v>8.52475752935171</v>
      </c>
      <c r="AP23" s="20">
        <f t="shared" si="16"/>
        <v>8.52475752935171</v>
      </c>
      <c r="AQ23" s="21">
        <f t="shared" si="2"/>
        <v>6.1255742725880555</v>
      </c>
      <c r="AR23" s="20">
        <f t="shared" si="3"/>
        <v>71.8562874251497</v>
      </c>
      <c r="AS23" s="20">
        <f t="shared" si="4"/>
        <v>7.049004594180705</v>
      </c>
      <c r="AT23" s="22">
        <f t="shared" si="5"/>
        <v>54.10923940786115</v>
      </c>
      <c r="AU23" s="23">
        <f t="shared" si="6"/>
        <v>0.09443593670239918</v>
      </c>
      <c r="AV23" s="22">
        <f t="shared" si="7"/>
        <v>1.4354262378764675</v>
      </c>
      <c r="AW23" s="24">
        <f t="shared" si="8"/>
        <v>12.279475982532752</v>
      </c>
      <c r="AX23" s="22">
        <f t="shared" si="9"/>
        <v>3.2491066870852476</v>
      </c>
      <c r="AY23" s="22">
        <f t="shared" si="10"/>
        <v>0.4609312767035991</v>
      </c>
      <c r="AZ23" s="22">
        <f t="shared" si="11"/>
        <v>0.4710976241580934</v>
      </c>
      <c r="BA23" s="22">
        <f t="shared" si="12"/>
        <v>60.04716981132076</v>
      </c>
      <c r="BB23" s="25">
        <f t="shared" si="13"/>
        <v>81.7565155301678</v>
      </c>
    </row>
    <row r="24" spans="1:54" ht="15">
      <c r="A24" s="26" t="s">
        <v>72</v>
      </c>
      <c r="B24" s="27" t="s">
        <v>126</v>
      </c>
      <c r="C24" s="14">
        <v>1303</v>
      </c>
      <c r="D24" s="15" t="s">
        <v>61</v>
      </c>
      <c r="E24" s="16">
        <v>106</v>
      </c>
      <c r="F24" s="14">
        <v>12</v>
      </c>
      <c r="G24" s="14">
        <v>12</v>
      </c>
      <c r="H24" s="14">
        <v>283</v>
      </c>
      <c r="I24" s="14">
        <v>6</v>
      </c>
      <c r="J24" s="14">
        <v>42</v>
      </c>
      <c r="K24" s="14">
        <v>2</v>
      </c>
      <c r="L24" s="14"/>
      <c r="M24" s="14">
        <v>3589</v>
      </c>
      <c r="N24" s="14">
        <v>141</v>
      </c>
      <c r="O24" s="14">
        <v>11518</v>
      </c>
      <c r="P24" s="14">
        <v>4</v>
      </c>
      <c r="Q24" s="14">
        <v>11240</v>
      </c>
      <c r="R24" s="14">
        <v>327</v>
      </c>
      <c r="S24" s="14"/>
      <c r="T24" s="14"/>
      <c r="U24" s="14"/>
      <c r="V24" s="14">
        <v>1</v>
      </c>
      <c r="W24" s="14"/>
      <c r="X24" s="14"/>
      <c r="Y24" s="14">
        <v>113</v>
      </c>
      <c r="Z24" s="17">
        <v>113</v>
      </c>
      <c r="AA24" s="14">
        <v>3419</v>
      </c>
      <c r="AB24" s="14">
        <v>1400</v>
      </c>
      <c r="AC24" s="14"/>
      <c r="AD24" s="14"/>
      <c r="AE24" s="14">
        <v>2708</v>
      </c>
      <c r="AF24" s="14">
        <v>690</v>
      </c>
      <c r="AG24" s="14">
        <v>29</v>
      </c>
      <c r="AH24" s="14">
        <v>1175</v>
      </c>
      <c r="AI24" s="14">
        <v>547</v>
      </c>
      <c r="AJ24" s="14">
        <v>351</v>
      </c>
      <c r="AK24" s="14">
        <v>32</v>
      </c>
      <c r="AL24" s="14">
        <v>1329</v>
      </c>
      <c r="AM24" s="18">
        <v>3</v>
      </c>
      <c r="AN24" s="19">
        <v>50</v>
      </c>
      <c r="AO24" s="20">
        <f t="shared" si="15"/>
        <v>8.672294704528012</v>
      </c>
      <c r="AP24" s="20">
        <f t="shared" si="16"/>
        <v>8.672294704528012</v>
      </c>
      <c r="AQ24" s="21">
        <f t="shared" si="2"/>
        <v>2.225633154259401</v>
      </c>
      <c r="AR24" s="20">
        <f t="shared" si="3"/>
        <v>25.663716814159294</v>
      </c>
      <c r="AS24" s="20">
        <f t="shared" si="4"/>
        <v>8.83960092095165</v>
      </c>
      <c r="AT24" s="22">
        <f t="shared" si="5"/>
        <v>108.21181887950883</v>
      </c>
      <c r="AU24" s="23">
        <f t="shared" si="6"/>
        <v>0.2509593246354566</v>
      </c>
      <c r="AV24" s="22">
        <f t="shared" si="7"/>
        <v>2.623944742900998</v>
      </c>
      <c r="AW24" s="24">
        <f t="shared" si="8"/>
        <v>12.081272084805654</v>
      </c>
      <c r="AX24" s="22">
        <f t="shared" si="9"/>
        <v>2.6078280890253263</v>
      </c>
      <c r="AY24" s="22">
        <f t="shared" si="10"/>
        <v>0.29501649591943047</v>
      </c>
      <c r="AZ24" s="22">
        <f t="shared" si="11"/>
        <v>0.30231316725978646</v>
      </c>
      <c r="BA24" s="22">
        <f t="shared" si="12"/>
        <v>24.099290780141843</v>
      </c>
      <c r="BB24" s="25">
        <f t="shared" si="13"/>
        <v>78.85204792421287</v>
      </c>
    </row>
    <row r="25" spans="1:54" ht="15">
      <c r="A25" s="26" t="s">
        <v>74</v>
      </c>
      <c r="B25" s="27" t="s">
        <v>128</v>
      </c>
      <c r="C25" s="14">
        <v>2933</v>
      </c>
      <c r="D25" s="15" t="s">
        <v>61</v>
      </c>
      <c r="E25" s="16">
        <v>172</v>
      </c>
      <c r="F25" s="14">
        <v>14</v>
      </c>
      <c r="G25" s="14">
        <v>9</v>
      </c>
      <c r="H25" s="14">
        <v>289</v>
      </c>
      <c r="I25" s="14">
        <v>6</v>
      </c>
      <c r="J25" s="14">
        <v>36</v>
      </c>
      <c r="K25" s="14">
        <v>1</v>
      </c>
      <c r="L25" s="14"/>
      <c r="M25" s="14">
        <v>4034</v>
      </c>
      <c r="N25" s="14">
        <v>99</v>
      </c>
      <c r="O25" s="14">
        <v>18508</v>
      </c>
      <c r="P25" s="14">
        <v>9</v>
      </c>
      <c r="Q25" s="14">
        <v>17950</v>
      </c>
      <c r="R25" s="14">
        <v>117</v>
      </c>
      <c r="S25" s="14"/>
      <c r="T25" s="14"/>
      <c r="U25" s="14"/>
      <c r="V25" s="14">
        <v>25</v>
      </c>
      <c r="W25" s="14"/>
      <c r="X25" s="14"/>
      <c r="Y25" s="14">
        <v>574</v>
      </c>
      <c r="Z25" s="17">
        <v>310</v>
      </c>
      <c r="AA25" s="14">
        <v>4675</v>
      </c>
      <c r="AB25" s="14">
        <v>1551</v>
      </c>
      <c r="AC25" s="14">
        <v>118</v>
      </c>
      <c r="AD25" s="14">
        <v>324314</v>
      </c>
      <c r="AE25" s="14">
        <v>13552</v>
      </c>
      <c r="AF25" s="14">
        <v>2914</v>
      </c>
      <c r="AG25" s="14">
        <v>119</v>
      </c>
      <c r="AH25" s="14">
        <v>2341</v>
      </c>
      <c r="AI25" s="14">
        <v>4216</v>
      </c>
      <c r="AJ25" s="14">
        <v>1521</v>
      </c>
      <c r="AK25" s="14">
        <v>17</v>
      </c>
      <c r="AL25" s="14">
        <v>762</v>
      </c>
      <c r="AM25" s="18">
        <v>2</v>
      </c>
      <c r="AN25" s="19">
        <v>192</v>
      </c>
      <c r="AO25" s="20">
        <f t="shared" si="15"/>
        <v>19.570405727923628</v>
      </c>
      <c r="AP25" s="20">
        <f t="shared" si="16"/>
        <v>10.569382884418683</v>
      </c>
      <c r="AQ25" s="21">
        <f t="shared" si="2"/>
        <v>4.05727923627685</v>
      </c>
      <c r="AR25" s="20">
        <f t="shared" si="3"/>
        <v>20.73170731707317</v>
      </c>
      <c r="AS25" s="20">
        <f t="shared" si="4"/>
        <v>6.310262529832936</v>
      </c>
      <c r="AT25" s="22">
        <f t="shared" si="5"/>
        <v>33.75383566314353</v>
      </c>
      <c r="AU25" s="23">
        <f t="shared" si="6"/>
        <v>0.039890896692806</v>
      </c>
      <c r="AV25" s="22">
        <f t="shared" si="7"/>
        <v>1.5939311285373339</v>
      </c>
      <c r="AW25" s="24">
        <f t="shared" si="8"/>
        <v>16.176470588235293</v>
      </c>
      <c r="AX25" s="22">
        <f t="shared" si="9"/>
        <v>5.6140470508012275</v>
      </c>
      <c r="AY25" s="22">
        <f t="shared" si="10"/>
        <v>0.8896693321806787</v>
      </c>
      <c r="AZ25" s="22">
        <f t="shared" si="11"/>
        <v>0.9173259052924791</v>
      </c>
      <c r="BA25" s="22">
        <f t="shared" si="12"/>
        <v>166.32323232323233</v>
      </c>
      <c r="BB25" s="25">
        <f t="shared" si="13"/>
        <v>71.64105106593952</v>
      </c>
    </row>
    <row r="26" spans="1:54" ht="15">
      <c r="A26" s="26" t="s">
        <v>76</v>
      </c>
      <c r="B26" s="27" t="s">
        <v>141</v>
      </c>
      <c r="C26" s="14">
        <v>3584</v>
      </c>
      <c r="D26" s="15" t="s">
        <v>61</v>
      </c>
      <c r="E26" s="14">
        <v>60</v>
      </c>
      <c r="F26" s="14">
        <v>0</v>
      </c>
      <c r="G26" s="14">
        <v>0</v>
      </c>
      <c r="H26" s="14">
        <v>250</v>
      </c>
      <c r="I26" s="14">
        <v>5</v>
      </c>
      <c r="J26" s="14">
        <v>40</v>
      </c>
      <c r="K26" s="14">
        <v>1</v>
      </c>
      <c r="L26" s="14"/>
      <c r="M26" s="14">
        <v>4647</v>
      </c>
      <c r="N26" s="14">
        <v>403</v>
      </c>
      <c r="O26" s="14">
        <v>17296</v>
      </c>
      <c r="P26" s="14">
        <v>0</v>
      </c>
      <c r="Q26" s="14">
        <v>16213</v>
      </c>
      <c r="R26" s="14">
        <v>682</v>
      </c>
      <c r="S26" s="14"/>
      <c r="T26" s="14"/>
      <c r="U26" s="14"/>
      <c r="V26" s="14">
        <v>15</v>
      </c>
      <c r="W26" s="14"/>
      <c r="X26" s="14"/>
      <c r="Y26" s="14">
        <v>342</v>
      </c>
      <c r="Z26" s="17">
        <v>293</v>
      </c>
      <c r="AA26" s="14">
        <v>2500</v>
      </c>
      <c r="AB26" s="14"/>
      <c r="AC26" s="14">
        <v>43</v>
      </c>
      <c r="AD26" s="14">
        <v>83</v>
      </c>
      <c r="AE26" s="14">
        <v>2459</v>
      </c>
      <c r="AF26" s="14">
        <v>4428</v>
      </c>
      <c r="AG26" s="14">
        <v>175</v>
      </c>
      <c r="AH26" s="14"/>
      <c r="AI26" s="14">
        <v>2321</v>
      </c>
      <c r="AJ26" s="14">
        <v>3507</v>
      </c>
      <c r="AK26" s="14">
        <v>28</v>
      </c>
      <c r="AL26" s="14">
        <v>350</v>
      </c>
      <c r="AM26" s="18">
        <v>15</v>
      </c>
      <c r="AN26" s="19">
        <v>200</v>
      </c>
      <c r="AO26" s="20">
        <f t="shared" si="15"/>
        <v>9.542410714285714</v>
      </c>
      <c r="AP26" s="20">
        <f t="shared" si="16"/>
        <v>8.175223214285714</v>
      </c>
      <c r="AQ26" s="21">
        <f t="shared" si="2"/>
        <v>4.8828125</v>
      </c>
      <c r="AR26" s="20">
        <f t="shared" si="3"/>
        <v>51.16959064327485</v>
      </c>
      <c r="AS26" s="20">
        <f t="shared" si="4"/>
        <v>4.825892857142857</v>
      </c>
      <c r="AT26" s="22">
        <f t="shared" si="5"/>
        <v>112.44419642857143</v>
      </c>
      <c r="AU26" s="23">
        <f t="shared" si="6"/>
        <v>0.19029017857142858</v>
      </c>
      <c r="AV26" s="22">
        <f t="shared" si="7"/>
        <v>0.6975446428571429</v>
      </c>
      <c r="AW26" s="24">
        <f t="shared" si="8"/>
        <v>10</v>
      </c>
      <c r="AX26" s="22">
        <f t="shared" si="9"/>
        <v>1.9215959821428572</v>
      </c>
      <c r="AY26" s="22">
        <f t="shared" si="10"/>
        <v>0.3981845513413506</v>
      </c>
      <c r="AZ26" s="22">
        <f t="shared" si="11"/>
        <v>0.4247825818787393</v>
      </c>
      <c r="BA26" s="22">
        <f t="shared" si="12"/>
        <v>17.089330024813897</v>
      </c>
      <c r="BB26" s="25">
        <f t="shared" si="13"/>
        <v>53.79814934366258</v>
      </c>
    </row>
    <row r="27" spans="1:54" ht="15">
      <c r="A27" s="26" t="s">
        <v>78</v>
      </c>
      <c r="B27" s="27" t="s">
        <v>142</v>
      </c>
      <c r="C27" s="14">
        <v>2517</v>
      </c>
      <c r="D27" s="15" t="s">
        <v>61</v>
      </c>
      <c r="E27" s="14">
        <v>111</v>
      </c>
      <c r="F27" s="14">
        <v>4</v>
      </c>
      <c r="G27" s="14">
        <v>3</v>
      </c>
      <c r="H27" s="14">
        <v>251</v>
      </c>
      <c r="I27" s="14">
        <v>5</v>
      </c>
      <c r="J27" s="14">
        <v>40</v>
      </c>
      <c r="K27" s="14">
        <v>1</v>
      </c>
      <c r="L27" s="14"/>
      <c r="M27" s="14">
        <v>3595</v>
      </c>
      <c r="N27" s="14">
        <v>213</v>
      </c>
      <c r="O27" s="14">
        <v>16083</v>
      </c>
      <c r="P27" s="14">
        <v>7</v>
      </c>
      <c r="Q27" s="14">
        <v>14961</v>
      </c>
      <c r="R27" s="14">
        <v>516</v>
      </c>
      <c r="S27" s="14"/>
      <c r="T27" s="14"/>
      <c r="U27" s="14"/>
      <c r="V27" s="14">
        <v>16</v>
      </c>
      <c r="W27" s="14"/>
      <c r="X27" s="14"/>
      <c r="Y27" s="14">
        <v>139</v>
      </c>
      <c r="Z27" s="17">
        <v>104</v>
      </c>
      <c r="AA27" s="14">
        <v>1937</v>
      </c>
      <c r="AB27" s="14">
        <v>5</v>
      </c>
      <c r="AC27" s="14">
        <v>20</v>
      </c>
      <c r="AD27" s="14"/>
      <c r="AE27" s="14">
        <v>2407</v>
      </c>
      <c r="AF27" s="14">
        <v>4390</v>
      </c>
      <c r="AG27" s="14">
        <v>60</v>
      </c>
      <c r="AH27" s="14">
        <v>1041</v>
      </c>
      <c r="AI27" s="14">
        <v>1311</v>
      </c>
      <c r="AJ27" s="14">
        <v>2703</v>
      </c>
      <c r="AK27" s="14">
        <v>17</v>
      </c>
      <c r="AL27" s="14">
        <v>455</v>
      </c>
      <c r="AM27" s="18">
        <v>3</v>
      </c>
      <c r="AN27" s="19">
        <v>48</v>
      </c>
      <c r="AO27" s="20">
        <f t="shared" si="15"/>
        <v>5.522447357965833</v>
      </c>
      <c r="AP27" s="20">
        <f t="shared" si="16"/>
        <v>4.131903059197457</v>
      </c>
      <c r="AQ27" s="21">
        <f t="shared" si="2"/>
        <v>2.3837902264600714</v>
      </c>
      <c r="AR27" s="20">
        <f t="shared" si="3"/>
        <v>43.16546762589928</v>
      </c>
      <c r="AS27" s="20">
        <f t="shared" si="4"/>
        <v>6.389749702026221</v>
      </c>
      <c r="AT27" s="22">
        <f t="shared" si="5"/>
        <v>84.62455303933254</v>
      </c>
      <c r="AU27" s="23">
        <f t="shared" si="6"/>
        <v>0.20500595947556616</v>
      </c>
      <c r="AV27" s="22">
        <f t="shared" si="7"/>
        <v>0.7695669447755265</v>
      </c>
      <c r="AW27" s="24">
        <f t="shared" si="8"/>
        <v>7.717131474103586</v>
      </c>
      <c r="AX27" s="22">
        <f t="shared" si="9"/>
        <v>2.700437028208184</v>
      </c>
      <c r="AY27" s="22">
        <f t="shared" si="10"/>
        <v>0.4226201579307343</v>
      </c>
      <c r="AZ27" s="22">
        <f t="shared" si="11"/>
        <v>0.4543145511663659</v>
      </c>
      <c r="BA27" s="22">
        <f t="shared" si="12"/>
        <v>31.910798122065728</v>
      </c>
      <c r="BB27" s="25">
        <f t="shared" si="13"/>
        <v>69.8191933240612</v>
      </c>
    </row>
    <row r="28" spans="1:54" ht="15">
      <c r="A28" s="26" t="s">
        <v>91</v>
      </c>
      <c r="B28" s="27" t="s">
        <v>143</v>
      </c>
      <c r="C28" s="14">
        <v>4936</v>
      </c>
      <c r="D28" s="15" t="s">
        <v>61</v>
      </c>
      <c r="E28" s="14">
        <v>159</v>
      </c>
      <c r="F28" s="14">
        <v>4</v>
      </c>
      <c r="G28" s="14">
        <v>2</v>
      </c>
      <c r="H28" s="14">
        <v>251</v>
      </c>
      <c r="I28" s="14">
        <v>5</v>
      </c>
      <c r="J28" s="14">
        <v>30</v>
      </c>
      <c r="K28" s="14">
        <v>1</v>
      </c>
      <c r="L28" s="14"/>
      <c r="M28" s="14">
        <v>5440</v>
      </c>
      <c r="N28" s="14">
        <v>640</v>
      </c>
      <c r="O28" s="14">
        <v>17038</v>
      </c>
      <c r="P28" s="14">
        <v>23</v>
      </c>
      <c r="Q28" s="14">
        <v>16808</v>
      </c>
      <c r="R28" s="14">
        <v>1371</v>
      </c>
      <c r="S28" s="14"/>
      <c r="T28" s="14"/>
      <c r="U28" s="14"/>
      <c r="V28" s="14">
        <v>19</v>
      </c>
      <c r="W28" s="14"/>
      <c r="X28" s="14"/>
      <c r="Y28" s="14">
        <v>572</v>
      </c>
      <c r="Z28" s="17">
        <v>245</v>
      </c>
      <c r="AA28" s="14">
        <v>2843</v>
      </c>
      <c r="AB28" s="14"/>
      <c r="AC28" s="14">
        <v>15</v>
      </c>
      <c r="AD28" s="14"/>
      <c r="AE28" s="14">
        <v>3258</v>
      </c>
      <c r="AF28" s="14">
        <v>679</v>
      </c>
      <c r="AG28" s="14">
        <v>96</v>
      </c>
      <c r="AH28" s="14">
        <v>38</v>
      </c>
      <c r="AI28" s="14">
        <v>3258</v>
      </c>
      <c r="AJ28" s="14">
        <v>275</v>
      </c>
      <c r="AK28" s="14">
        <v>32</v>
      </c>
      <c r="AL28" s="14">
        <v>362</v>
      </c>
      <c r="AM28" s="18">
        <v>3</v>
      </c>
      <c r="AN28" s="19">
        <v>62</v>
      </c>
      <c r="AO28" s="20">
        <f t="shared" si="15"/>
        <v>11.588330632090761</v>
      </c>
      <c r="AP28" s="20">
        <f t="shared" si="16"/>
        <v>4.963533225283631</v>
      </c>
      <c r="AQ28" s="21">
        <f t="shared" si="2"/>
        <v>1.9448946515397085</v>
      </c>
      <c r="AR28" s="20">
        <f t="shared" si="3"/>
        <v>16.783216783216783</v>
      </c>
      <c r="AS28" s="20">
        <f t="shared" si="4"/>
        <v>3.451782820097245</v>
      </c>
      <c r="AT28" s="22">
        <f t="shared" si="5"/>
        <v>129.65964343598054</v>
      </c>
      <c r="AU28" s="23">
        <f t="shared" si="6"/>
        <v>0.2777552674230146</v>
      </c>
      <c r="AV28" s="22">
        <f t="shared" si="7"/>
        <v>0.5759724473257699</v>
      </c>
      <c r="AW28" s="24">
        <f t="shared" si="8"/>
        <v>11.326693227091633</v>
      </c>
      <c r="AX28" s="22">
        <f t="shared" si="9"/>
        <v>0.7976094003241491</v>
      </c>
      <c r="AY28" s="22">
        <f t="shared" si="10"/>
        <v>0.23107172203310247</v>
      </c>
      <c r="AZ28" s="22">
        <f t="shared" si="11"/>
        <v>0.23423369823893384</v>
      </c>
      <c r="BA28" s="22">
        <f t="shared" si="12"/>
        <v>6.1515625</v>
      </c>
      <c r="BB28" s="25">
        <f t="shared" si="13"/>
        <v>46.13970588235294</v>
      </c>
    </row>
    <row r="29" spans="1:54" ht="15">
      <c r="A29" s="26" t="s">
        <v>93</v>
      </c>
      <c r="B29" s="27" t="s">
        <v>149</v>
      </c>
      <c r="C29" s="14">
        <v>3100</v>
      </c>
      <c r="D29" s="15" t="s">
        <v>61</v>
      </c>
      <c r="E29" s="14">
        <v>221</v>
      </c>
      <c r="F29" s="14">
        <v>8</v>
      </c>
      <c r="G29" s="14">
        <v>6</v>
      </c>
      <c r="H29" s="14">
        <v>271</v>
      </c>
      <c r="I29" s="14">
        <v>6</v>
      </c>
      <c r="J29" s="14">
        <v>67</v>
      </c>
      <c r="K29" s="14">
        <v>3</v>
      </c>
      <c r="L29" s="14"/>
      <c r="M29" s="14">
        <v>6473</v>
      </c>
      <c r="N29" s="14">
        <v>529</v>
      </c>
      <c r="O29" s="14">
        <v>26939</v>
      </c>
      <c r="P29" s="14">
        <v>1</v>
      </c>
      <c r="Q29" s="14">
        <v>21000</v>
      </c>
      <c r="R29" s="14">
        <v>1117</v>
      </c>
      <c r="S29" s="14">
        <v>9</v>
      </c>
      <c r="T29" s="14"/>
      <c r="U29" s="14"/>
      <c r="V29" s="14">
        <v>39</v>
      </c>
      <c r="W29" s="14"/>
      <c r="X29" s="14"/>
      <c r="Y29" s="14">
        <v>631</v>
      </c>
      <c r="Z29" s="17">
        <v>555</v>
      </c>
      <c r="AA29" s="14">
        <v>4029</v>
      </c>
      <c r="AB29" s="14">
        <v>1938</v>
      </c>
      <c r="AC29" s="14">
        <v>1036</v>
      </c>
      <c r="AD29" s="14"/>
      <c r="AE29" s="14">
        <v>18655</v>
      </c>
      <c r="AF29" s="14">
        <v>4432</v>
      </c>
      <c r="AG29" s="14">
        <v>41</v>
      </c>
      <c r="AH29" s="14">
        <v>2322</v>
      </c>
      <c r="AI29" s="14">
        <v>8103</v>
      </c>
      <c r="AJ29" s="14">
        <v>2607</v>
      </c>
      <c r="AK29" s="14">
        <v>74</v>
      </c>
      <c r="AL29" s="14">
        <v>3659</v>
      </c>
      <c r="AM29" s="18">
        <v>1</v>
      </c>
      <c r="AN29" s="19">
        <v>20</v>
      </c>
      <c r="AO29" s="20">
        <f t="shared" si="15"/>
        <v>20.35483870967742</v>
      </c>
      <c r="AP29" s="20">
        <f t="shared" si="16"/>
        <v>17.903225806451616</v>
      </c>
      <c r="AQ29" s="21">
        <f t="shared" si="2"/>
        <v>1.3225806451612903</v>
      </c>
      <c r="AR29" s="20">
        <f t="shared" si="3"/>
        <v>6.497622820919176</v>
      </c>
      <c r="AS29" s="20">
        <f t="shared" si="4"/>
        <v>8.69</v>
      </c>
      <c r="AT29" s="22">
        <f t="shared" si="5"/>
        <v>170.6451612903226</v>
      </c>
      <c r="AU29" s="23">
        <f t="shared" si="6"/>
        <v>0.3603225806451613</v>
      </c>
      <c r="AV29" s="22">
        <f t="shared" si="7"/>
        <v>1.2996774193548386</v>
      </c>
      <c r="AW29" s="24">
        <f t="shared" si="8"/>
        <v>14.867158671586715</v>
      </c>
      <c r="AX29" s="22">
        <f t="shared" si="9"/>
        <v>7.4474193548387095</v>
      </c>
      <c r="AY29" s="22">
        <f t="shared" si="10"/>
        <v>0.8570102824900702</v>
      </c>
      <c r="AZ29" s="22">
        <f t="shared" si="11"/>
        <v>1.0993809523809523</v>
      </c>
      <c r="BA29" s="22">
        <f t="shared" si="12"/>
        <v>43.64272211720227</v>
      </c>
      <c r="BB29" s="25">
        <f t="shared" si="13"/>
        <v>41.86621350224007</v>
      </c>
    </row>
    <row r="30" spans="1:54" ht="15">
      <c r="A30" s="26" t="s">
        <v>95</v>
      </c>
      <c r="B30" s="27" t="s">
        <v>150</v>
      </c>
      <c r="C30" s="14">
        <v>2878</v>
      </c>
      <c r="D30" s="15" t="s">
        <v>61</v>
      </c>
      <c r="E30" s="14">
        <v>120</v>
      </c>
      <c r="F30" s="14">
        <v>3</v>
      </c>
      <c r="G30" s="14">
        <v>1</v>
      </c>
      <c r="H30" s="14">
        <v>200</v>
      </c>
      <c r="I30" s="14">
        <v>5</v>
      </c>
      <c r="J30" s="14">
        <v>32</v>
      </c>
      <c r="K30" s="14">
        <v>1</v>
      </c>
      <c r="L30" s="14"/>
      <c r="M30" s="14">
        <v>4717</v>
      </c>
      <c r="N30" s="14">
        <v>169</v>
      </c>
      <c r="O30" s="14">
        <v>9822</v>
      </c>
      <c r="P30" s="14">
        <v>15</v>
      </c>
      <c r="Q30" s="14">
        <v>9320</v>
      </c>
      <c r="R30" s="14">
        <v>503</v>
      </c>
      <c r="S30" s="14">
        <v>2</v>
      </c>
      <c r="T30" s="14"/>
      <c r="U30" s="14"/>
      <c r="V30" s="14">
        <v>21</v>
      </c>
      <c r="W30" s="14"/>
      <c r="X30" s="14"/>
      <c r="Y30" s="14">
        <v>475</v>
      </c>
      <c r="Z30" s="17">
        <v>267</v>
      </c>
      <c r="AA30" s="14">
        <v>2426</v>
      </c>
      <c r="AB30" s="14">
        <v>45</v>
      </c>
      <c r="AC30" s="14">
        <v>108</v>
      </c>
      <c r="AD30" s="14"/>
      <c r="AE30" s="14">
        <v>1789</v>
      </c>
      <c r="AF30" s="14">
        <v>1668</v>
      </c>
      <c r="AG30" s="14">
        <v>117</v>
      </c>
      <c r="AH30" s="14">
        <v>1176</v>
      </c>
      <c r="AI30" s="14">
        <v>664</v>
      </c>
      <c r="AJ30" s="14">
        <v>1127</v>
      </c>
      <c r="AK30" s="14">
        <v>19</v>
      </c>
      <c r="AL30" s="14">
        <v>465</v>
      </c>
      <c r="AM30" s="18">
        <v>6</v>
      </c>
      <c r="AN30" s="19">
        <v>103</v>
      </c>
      <c r="AO30" s="20">
        <f t="shared" si="15"/>
        <v>16.5045170257123</v>
      </c>
      <c r="AP30" s="20">
        <f t="shared" si="16"/>
        <v>9.277275886031966</v>
      </c>
      <c r="AQ30" s="21">
        <f t="shared" si="2"/>
        <v>4.065323141070188</v>
      </c>
      <c r="AR30" s="20">
        <f t="shared" si="3"/>
        <v>24.63157894736842</v>
      </c>
      <c r="AS30" s="20">
        <f t="shared" si="4"/>
        <v>3.412786657400973</v>
      </c>
      <c r="AT30" s="22">
        <f t="shared" si="5"/>
        <v>58.72133425990271</v>
      </c>
      <c r="AU30" s="23">
        <f t="shared" si="6"/>
        <v>0.17477414871438499</v>
      </c>
      <c r="AV30" s="22">
        <f t="shared" si="7"/>
        <v>0.842946490618485</v>
      </c>
      <c r="AW30" s="24">
        <f t="shared" si="8"/>
        <v>12.13</v>
      </c>
      <c r="AX30" s="22">
        <f t="shared" si="9"/>
        <v>1.2011813759555248</v>
      </c>
      <c r="AY30" s="22">
        <f t="shared" si="10"/>
        <v>0.3519649765831806</v>
      </c>
      <c r="AZ30" s="22">
        <f t="shared" si="11"/>
        <v>0.37092274678111586</v>
      </c>
      <c r="BA30" s="22">
        <f t="shared" si="12"/>
        <v>20.45562130177515</v>
      </c>
      <c r="BB30" s="25">
        <f t="shared" si="13"/>
        <v>42.3998304006784</v>
      </c>
    </row>
    <row r="31" spans="1:54" ht="15">
      <c r="A31" s="26" t="s">
        <v>97</v>
      </c>
      <c r="B31" s="27" t="s">
        <v>151</v>
      </c>
      <c r="C31" s="14">
        <v>3536</v>
      </c>
      <c r="D31" s="15" t="s">
        <v>61</v>
      </c>
      <c r="E31" s="14">
        <v>70</v>
      </c>
      <c r="F31" s="14">
        <v>1</v>
      </c>
      <c r="G31" s="14">
        <v>0</v>
      </c>
      <c r="H31" s="14">
        <v>228</v>
      </c>
      <c r="I31" s="14">
        <v>5</v>
      </c>
      <c r="J31" s="14">
        <v>20</v>
      </c>
      <c r="K31" s="14">
        <v>1</v>
      </c>
      <c r="L31" s="14"/>
      <c r="M31" s="14">
        <v>3212</v>
      </c>
      <c r="N31" s="14">
        <v>158</v>
      </c>
      <c r="O31" s="14">
        <v>8105</v>
      </c>
      <c r="P31" s="14">
        <v>21</v>
      </c>
      <c r="Q31" s="14">
        <v>6469</v>
      </c>
      <c r="R31" s="14">
        <v>591</v>
      </c>
      <c r="S31" s="14"/>
      <c r="T31" s="14"/>
      <c r="U31" s="14"/>
      <c r="V31" s="14">
        <v>270</v>
      </c>
      <c r="W31" s="14"/>
      <c r="X31" s="14"/>
      <c r="Y31" s="14">
        <v>430</v>
      </c>
      <c r="Z31" s="17">
        <v>350</v>
      </c>
      <c r="AA31" s="14">
        <v>1200</v>
      </c>
      <c r="AB31" s="14"/>
      <c r="AC31" s="14">
        <v>180</v>
      </c>
      <c r="AD31" s="14">
        <v>189</v>
      </c>
      <c r="AE31" s="14">
        <v>2321</v>
      </c>
      <c r="AF31" s="14">
        <v>2710</v>
      </c>
      <c r="AG31" s="14">
        <v>127</v>
      </c>
      <c r="AH31" s="14">
        <v>399</v>
      </c>
      <c r="AI31" s="14">
        <v>658</v>
      </c>
      <c r="AJ31" s="14">
        <v>789</v>
      </c>
      <c r="AK31" s="14">
        <v>11</v>
      </c>
      <c r="AL31" s="14">
        <v>192</v>
      </c>
      <c r="AM31" s="18">
        <v>7</v>
      </c>
      <c r="AN31" s="19">
        <v>130</v>
      </c>
      <c r="AO31" s="20">
        <f t="shared" si="15"/>
        <v>12.160633484162895</v>
      </c>
      <c r="AP31" s="20">
        <f t="shared" si="16"/>
        <v>9.89819004524887</v>
      </c>
      <c r="AQ31" s="21">
        <f t="shared" si="2"/>
        <v>3.5916289592760178</v>
      </c>
      <c r="AR31" s="20">
        <f t="shared" si="3"/>
        <v>29.53488372093023</v>
      </c>
      <c r="AS31" s="20">
        <f t="shared" si="4"/>
        <v>2.292138009049774</v>
      </c>
      <c r="AT31" s="22">
        <f t="shared" si="5"/>
        <v>44.68325791855204</v>
      </c>
      <c r="AU31" s="23">
        <f t="shared" si="6"/>
        <v>0.16713800904977374</v>
      </c>
      <c r="AV31" s="22">
        <f t="shared" si="7"/>
        <v>0.3393665158371041</v>
      </c>
      <c r="AW31" s="24">
        <f t="shared" si="8"/>
        <v>5.2631578947368425</v>
      </c>
      <c r="AX31" s="22">
        <f t="shared" si="9"/>
        <v>1.4227941176470589</v>
      </c>
      <c r="AY31" s="22">
        <f t="shared" si="10"/>
        <v>0.6207279457125231</v>
      </c>
      <c r="AZ31" s="22">
        <f t="shared" si="11"/>
        <v>0.7777090740454475</v>
      </c>
      <c r="BA31" s="22">
        <f t="shared" si="12"/>
        <v>31.841772151898734</v>
      </c>
      <c r="BB31" s="25">
        <f t="shared" si="13"/>
        <v>70.98381070983811</v>
      </c>
    </row>
    <row r="32" spans="2:54" ht="15">
      <c r="B32" s="34" t="s">
        <v>161</v>
      </c>
      <c r="AO32" s="35">
        <f>AVERAGE(AO18:AO31)</f>
        <v>14.020959230553258</v>
      </c>
      <c r="AP32" s="35">
        <f>AVERAGE(AP18:AP31)</f>
        <v>9.813297050366327</v>
      </c>
      <c r="AQ32" s="33">
        <f>AVERAGE(AQ18:AQ31)</f>
        <v>4.430622456737197</v>
      </c>
      <c r="AR32" s="33">
        <f aca="true" t="shared" si="17" ref="AR32:BB32">AVERAGE(AR18:AR31)</f>
        <v>35.04433293854771</v>
      </c>
      <c r="AS32" s="33">
        <f t="shared" si="17"/>
        <v>4.981236392698385</v>
      </c>
      <c r="AT32" s="33">
        <f t="shared" si="17"/>
        <v>95.07432555456981</v>
      </c>
      <c r="AU32" s="33">
        <f t="shared" si="17"/>
        <v>0.19859158128483528</v>
      </c>
      <c r="AV32" s="33">
        <f t="shared" si="17"/>
        <v>1.3824930226703958</v>
      </c>
      <c r="AW32" s="33">
        <f t="shared" si="17"/>
        <v>18.42708477497268</v>
      </c>
      <c r="AX32" s="33">
        <f t="shared" si="17"/>
        <v>3.15053414764989</v>
      </c>
      <c r="AY32" s="33">
        <f t="shared" si="17"/>
        <v>0.6383897607503427</v>
      </c>
      <c r="AZ32" s="33">
        <f t="shared" si="17"/>
        <v>0.6867793262813292</v>
      </c>
      <c r="BA32" s="33">
        <f t="shared" si="17"/>
        <v>39.12449388839976</v>
      </c>
      <c r="BB32" s="33">
        <f t="shared" si="17"/>
        <v>48.16189999600054</v>
      </c>
    </row>
  </sheetData>
  <sheetProtection password="ECAE" sheet="1" pivotTables="0"/>
  <mergeCells count="64">
    <mergeCell ref="A5:B5"/>
    <mergeCell ref="Z5:AL5"/>
    <mergeCell ref="AB3:AB4"/>
    <mergeCell ref="AN2:AN4"/>
    <mergeCell ref="AO2:AO4"/>
    <mergeCell ref="AP2:AP4"/>
    <mergeCell ref="AD3:AD4"/>
    <mergeCell ref="AM2:AM4"/>
    <mergeCell ref="T3:U3"/>
    <mergeCell ref="V3:V4"/>
    <mergeCell ref="A17:B17"/>
    <mergeCell ref="AH3:AH4"/>
    <mergeCell ref="AI3:AI4"/>
    <mergeCell ref="AJ3:AJ4"/>
    <mergeCell ref="A4:B4"/>
    <mergeCell ref="AY2:AY4"/>
    <mergeCell ref="K3:K4"/>
    <mergeCell ref="L3:L4"/>
    <mergeCell ref="R3:R4"/>
    <mergeCell ref="S3:S4"/>
    <mergeCell ref="AZ2:AZ4"/>
    <mergeCell ref="BA2:BA4"/>
    <mergeCell ref="AV2:AV4"/>
    <mergeCell ref="AW2:AW4"/>
    <mergeCell ref="AX2:AX4"/>
    <mergeCell ref="BB2:BB4"/>
    <mergeCell ref="AS2:AS4"/>
    <mergeCell ref="AT2:AT4"/>
    <mergeCell ref="AU2:AU4"/>
    <mergeCell ref="AQ2:AQ4"/>
    <mergeCell ref="AR2:AR4"/>
    <mergeCell ref="S2:U2"/>
    <mergeCell ref="V2:X2"/>
    <mergeCell ref="Y2:AF2"/>
    <mergeCell ref="AG2:AJ2"/>
    <mergeCell ref="AK2:AK4"/>
    <mergeCell ref="AL2:AL4"/>
    <mergeCell ref="W3:X3"/>
    <mergeCell ref="Y3:Y4"/>
    <mergeCell ref="Z3:Z4"/>
    <mergeCell ref="AA3:AA4"/>
    <mergeCell ref="Y1:AJ1"/>
    <mergeCell ref="S1:X1"/>
    <mergeCell ref="AE3:AE4"/>
    <mergeCell ref="AF3:AF4"/>
    <mergeCell ref="AG3:AG4"/>
    <mergeCell ref="AC3:AC4"/>
    <mergeCell ref="N2:N4"/>
    <mergeCell ref="O2:O4"/>
    <mergeCell ref="E2:E4"/>
    <mergeCell ref="F2:F4"/>
    <mergeCell ref="G2:G4"/>
    <mergeCell ref="H2:H4"/>
    <mergeCell ref="I2:I4"/>
    <mergeCell ref="J2:J4"/>
    <mergeCell ref="P2:P4"/>
    <mergeCell ref="Q2:Q4"/>
    <mergeCell ref="K2:L2"/>
    <mergeCell ref="M2:M4"/>
    <mergeCell ref="A1:A3"/>
    <mergeCell ref="B1:B3"/>
    <mergeCell ref="C1:C4"/>
    <mergeCell ref="D1:D4"/>
    <mergeCell ref="E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2019-08-23T12:53:03Z</cp:lastPrinted>
  <dcterms:created xsi:type="dcterms:W3CDTF">2018-06-18T09:42:05Z</dcterms:created>
  <dcterms:modified xsi:type="dcterms:W3CDTF">2019-08-23T12:56:44Z</dcterms:modified>
  <cp:category/>
  <cp:version/>
  <cp:contentType/>
  <cp:contentStatus/>
</cp:coreProperties>
</file>